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5 2023년\10-03-방침수립\1017-동일사고 예방 노력\"/>
    </mc:Choice>
  </mc:AlternateContent>
  <bookViews>
    <workbookView xWindow="0" yWindow="0" windowWidth="28800" windowHeight="12255"/>
  </bookViews>
  <sheets>
    <sheet name="23년 안전사고경보현황(1~9월)" sheetId="1" r:id="rId1"/>
    <sheet name="분석자료" sheetId="7" r:id="rId2"/>
    <sheet name="23년 사고현황(넘어짐)" sheetId="8" r:id="rId3"/>
  </sheets>
  <definedNames>
    <definedName name="_xlnm._FilterDatabase" localSheetId="0" hidden="1">'23년 안전사고경보현황(1~9월)'!$A$3:$M$36</definedName>
    <definedName name="_xlnm.Print_Area" localSheetId="0">'23년 안전사고경보현황(1~9월)'!$A$1:$L$37</definedName>
  </definedNames>
  <calcPr calcId="162913"/>
  <pivotCaches>
    <pivotCache cacheId="67" r:id="rId4"/>
    <pivotCache cacheId="7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7" l="1"/>
  <c r="F17" i="7"/>
  <c r="F18" i="7"/>
  <c r="F19" i="7"/>
  <c r="F20" i="7"/>
  <c r="F21" i="7"/>
  <c r="F22" i="7"/>
  <c r="F23" i="7"/>
  <c r="F15" i="7"/>
  <c r="F4" i="7"/>
  <c r="F5" i="7"/>
  <c r="F6" i="7"/>
  <c r="F7" i="7"/>
  <c r="F8" i="7"/>
  <c r="F9" i="7"/>
  <c r="F10" i="7"/>
  <c r="F3" i="7"/>
  <c r="E11" i="7"/>
  <c r="E24" i="7"/>
  <c r="D35" i="7"/>
  <c r="R29" i="7"/>
  <c r="D3" i="7"/>
  <c r="D15" i="7"/>
</calcChain>
</file>

<file path=xl/sharedStrings.xml><?xml version="1.0" encoding="utf-8"?>
<sst xmlns="http://schemas.openxmlformats.org/spreadsheetml/2006/main" count="475" uniqueCount="151">
  <si>
    <t>순번</t>
    <phoneticPr fontId="2" type="noConversion"/>
  </si>
  <si>
    <t>일자</t>
    <phoneticPr fontId="2" type="noConversion"/>
  </si>
  <si>
    <t>구분</t>
    <phoneticPr fontId="2" type="noConversion"/>
  </si>
  <si>
    <t>사고유형</t>
    <phoneticPr fontId="2" type="noConversion"/>
  </si>
  <si>
    <t>공종</t>
    <phoneticPr fontId="2" type="noConversion"/>
  </si>
  <si>
    <t>사고원인</t>
    <phoneticPr fontId="2" type="noConversion"/>
  </si>
  <si>
    <t>구체적 사고원인</t>
    <phoneticPr fontId="2" type="noConversion"/>
  </si>
  <si>
    <t>비 고</t>
    <phoneticPr fontId="2" type="noConversion"/>
  </si>
  <si>
    <t>사망자 수</t>
    <phoneticPr fontId="2" type="noConversion"/>
  </si>
  <si>
    <t>기타</t>
    <phoneticPr fontId="2" type="noConversion"/>
  </si>
  <si>
    <t>조경공사</t>
    <phoneticPr fontId="2" type="noConversion"/>
  </si>
  <si>
    <t>떨어짐</t>
    <phoneticPr fontId="2" type="noConversion"/>
  </si>
  <si>
    <t>부상자 수</t>
    <phoneticPr fontId="2" type="noConversion"/>
  </si>
  <si>
    <t>깔림</t>
    <phoneticPr fontId="2" type="noConversion"/>
  </si>
  <si>
    <t>작업자 부주의</t>
    <phoneticPr fontId="2" type="noConversion"/>
  </si>
  <si>
    <t>23.02.20</t>
    <phoneticPr fontId="2" type="noConversion"/>
  </si>
  <si>
    <t>끼임</t>
    <phoneticPr fontId="2" type="noConversion"/>
  </si>
  <si>
    <t>23.03.22</t>
    <phoneticPr fontId="2" type="noConversion"/>
  </si>
  <si>
    <t>끼임</t>
  </si>
  <si>
    <t>행 레이블</t>
  </si>
  <si>
    <t>기타</t>
  </si>
  <si>
    <t>조경공사</t>
  </si>
  <si>
    <t>총합계</t>
  </si>
  <si>
    <t>열 레이블</t>
  </si>
  <si>
    <t>깔림</t>
  </si>
  <si>
    <t>떨어짐</t>
  </si>
  <si>
    <t>2023년 안전사고경보 현황(1~9월)</t>
    <phoneticPr fontId="2" type="noConversion"/>
  </si>
  <si>
    <t>건설</t>
    <phoneticPr fontId="2" type="noConversion"/>
  </si>
  <si>
    <t>23.02.10</t>
    <phoneticPr fontId="2" type="noConversion"/>
  </si>
  <si>
    <t>교량공</t>
  </si>
  <si>
    <t>교량공</t>
    <phoneticPr fontId="2" type="noConversion"/>
  </si>
  <si>
    <t>넘어짐</t>
  </si>
  <si>
    <t>넘어짐</t>
    <phoneticPr fontId="2" type="noConversion"/>
  </si>
  <si>
    <t>유지관리</t>
    <phoneticPr fontId="2" type="noConversion"/>
  </si>
  <si>
    <t>고용형태</t>
    <phoneticPr fontId="2" type="noConversion"/>
  </si>
  <si>
    <t>일용</t>
  </si>
  <si>
    <t>일용</t>
    <phoneticPr fontId="2" type="noConversion"/>
  </si>
  <si>
    <t>상용</t>
  </si>
  <si>
    <t>상용</t>
    <phoneticPr fontId="2" type="noConversion"/>
  </si>
  <si>
    <t>노선 잡물 청소를위해 낙하물 운반 중 넘어짐</t>
    <phoneticPr fontId="2" type="noConversion"/>
  </si>
  <si>
    <t>23.02.27</t>
    <phoneticPr fontId="2" type="noConversion"/>
  </si>
  <si>
    <t>기타공</t>
  </si>
  <si>
    <t>기타공</t>
    <phoneticPr fontId="2" type="noConversion"/>
  </si>
  <si>
    <t>임시</t>
  </si>
  <si>
    <t>임시</t>
    <phoneticPr fontId="2" type="noConversion"/>
  </si>
  <si>
    <t>비탈면 잡목제거중 몸의 균형을 잃고 넘어져 가드레일 충격</t>
    <phoneticPr fontId="2" type="noConversion"/>
  </si>
  <si>
    <t>부대공</t>
  </si>
  <si>
    <t>부대공</t>
    <phoneticPr fontId="2" type="noConversion"/>
  </si>
  <si>
    <t>비산먼저방지를 위해 그린망 설치작업중 바닥으로 뛰어내리며 발꿈치 골절</t>
    <phoneticPr fontId="2" type="noConversion"/>
  </si>
  <si>
    <t>23.03.02</t>
    <phoneticPr fontId="2" type="noConversion"/>
  </si>
  <si>
    <t>배수공</t>
  </si>
  <si>
    <t>배수공</t>
    <phoneticPr fontId="2" type="noConversion"/>
  </si>
  <si>
    <t>베임</t>
  </si>
  <si>
    <t>베임</t>
    <phoneticPr fontId="2" type="noConversion"/>
  </si>
  <si>
    <t>개거 시공중 원형톱이용 자재 절단중 왼손 일부 절상</t>
    <phoneticPr fontId="2" type="noConversion"/>
  </si>
  <si>
    <t>23.03.09</t>
    <phoneticPr fontId="2" type="noConversion"/>
  </si>
  <si>
    <t>맞음</t>
  </si>
  <si>
    <t>맞음</t>
    <phoneticPr fontId="2" type="noConversion"/>
  </si>
  <si>
    <t>나이</t>
    <phoneticPr fontId="2" type="noConversion"/>
  </si>
  <si>
    <t>비탈면 잡목제거중 잘려진 잡목에 부딪혀 종아리 충격</t>
    <phoneticPr fontId="2" type="noConversion"/>
  </si>
  <si>
    <t>23.03.13</t>
    <phoneticPr fontId="2" type="noConversion"/>
  </si>
  <si>
    <t>부적절한 작업방법</t>
    <phoneticPr fontId="2" type="noConversion"/>
  </si>
  <si>
    <t>제설자재 정리중 염화칼슘 포대 운반중 허리통증 발생</t>
    <phoneticPr fontId="2" type="noConversion"/>
  </si>
  <si>
    <t>비탈면 삭초 작업중 예초기에 인접 근로자 팔이 베임</t>
    <phoneticPr fontId="2" type="noConversion"/>
  </si>
  <si>
    <t>23.03.23</t>
    <phoneticPr fontId="2" type="noConversion"/>
  </si>
  <si>
    <t>가설사무실 변압기 설치작업중 근로자가 한전주에 올라 작업중 떨어짐</t>
    <phoneticPr fontId="2" type="noConversion"/>
  </si>
  <si>
    <t>23.04.13</t>
    <phoneticPr fontId="2" type="noConversion"/>
  </si>
  <si>
    <t>포장공</t>
  </si>
  <si>
    <t>포장공</t>
    <phoneticPr fontId="2" type="noConversion"/>
  </si>
  <si>
    <t>포장유지보수공사중 작업전 안전시설물 설치를 위해 싸인카에서 표지판을 내리는 중 도로로 떨어짐</t>
    <phoneticPr fontId="2" type="noConversion"/>
  </si>
  <si>
    <t>23.04.18</t>
    <phoneticPr fontId="2" type="noConversion"/>
  </si>
  <si>
    <t>토공</t>
  </si>
  <si>
    <t>토공</t>
    <phoneticPr fontId="2" type="noConversion"/>
  </si>
  <si>
    <t>터널 버럭 하역중 덤프트럭 적재함 덤핑중 트럭에 충격이가 운전자 허리 통증</t>
    <phoneticPr fontId="2" type="noConversion"/>
  </si>
  <si>
    <t>23.04.20</t>
    <phoneticPr fontId="2" type="noConversion"/>
  </si>
  <si>
    <t>교량 거푸집 제작중 스킬에 근로자 손가락 부분 절단</t>
    <phoneticPr fontId="2" type="noConversion"/>
  </si>
  <si>
    <t>23.04.21</t>
    <phoneticPr fontId="2" type="noConversion"/>
  </si>
  <si>
    <t>건설</t>
    <phoneticPr fontId="2" type="noConversion"/>
  </si>
  <si>
    <t>23.05.04</t>
    <phoneticPr fontId="2" type="noConversion"/>
  </si>
  <si>
    <t>교량 거더 그라우팅 주입중 근로자가 말비계에서  떨어져 오추 골절</t>
    <phoneticPr fontId="2" type="noConversion"/>
  </si>
  <si>
    <t>개거 기초 콘크리트 양생작업을 위해 이동중 개거 상부에서 개거 안쪽으로 넘어짐</t>
    <phoneticPr fontId="2" type="noConversion"/>
  </si>
  <si>
    <t>23.05.09</t>
    <phoneticPr fontId="2" type="noConversion"/>
  </si>
  <si>
    <t>가설방음벽 중간 고정용 조이너 체결 작업중 발을 헛딪어 중심을 잃고 측구 안으로 넘어짐</t>
    <phoneticPr fontId="2" type="noConversion"/>
  </si>
  <si>
    <t>23.05.15</t>
    <phoneticPr fontId="2" type="noConversion"/>
  </si>
  <si>
    <t>터널공</t>
  </si>
  <si>
    <t>터널공</t>
    <phoneticPr fontId="2" type="noConversion"/>
  </si>
  <si>
    <t>터널내 PVC배관을 차량에서 내리는 중 차량이동에 따른 배관이 근로자 충격으로 넘어짐</t>
    <phoneticPr fontId="2" type="noConversion"/>
  </si>
  <si>
    <t>23.05.22</t>
    <phoneticPr fontId="2" type="noConversion"/>
  </si>
  <si>
    <t>벌목작업중 벌목 목재에 두부 충격</t>
    <phoneticPr fontId="2" type="noConversion"/>
  </si>
  <si>
    <t>23.05.23</t>
    <phoneticPr fontId="2" type="noConversion"/>
  </si>
  <si>
    <t>안전시설 미흡</t>
    <phoneticPr fontId="2" type="noConversion"/>
  </si>
  <si>
    <t>카고크레인 운전자가 조종석에서 내려오던 중 승각용 발판에서 미끄러져 떨어짐.</t>
    <phoneticPr fontId="2" type="noConversion"/>
  </si>
  <si>
    <t>23.05.24</t>
    <phoneticPr fontId="2" type="noConversion"/>
  </si>
  <si>
    <t>터널 철근 야적장 철근 상자작업중 철근 결속선 파단으로 근로자 손가락 타격</t>
    <phoneticPr fontId="2" type="noConversion"/>
  </si>
  <si>
    <t>23.06.02</t>
    <phoneticPr fontId="2" type="noConversion"/>
  </si>
  <si>
    <t>이동식 크레인 쉬브블럭에 와이어로프가 끼여 푸는 중 손가락 끼임</t>
    <phoneticPr fontId="2" type="noConversion"/>
  </si>
  <si>
    <t>23.06.06</t>
    <phoneticPr fontId="2" type="noConversion"/>
  </si>
  <si>
    <t>교량 벽체 철근 작업발판 해체중 미끄러져 떨어짐</t>
    <phoneticPr fontId="2" type="noConversion"/>
  </si>
  <si>
    <t>23.07.06</t>
    <phoneticPr fontId="2" type="noConversion"/>
  </si>
  <si>
    <t>숏크리트 BP장 정리후 계단으로 내려오던 중 넘어짐</t>
    <phoneticPr fontId="2" type="noConversion"/>
  </si>
  <si>
    <t>23.07.18</t>
    <phoneticPr fontId="2" type="noConversion"/>
  </si>
  <si>
    <t>터널 라이닝폼 이동을 위해 레일 작업중 근로자 발이 깔림</t>
    <phoneticPr fontId="2" type="noConversion"/>
  </si>
  <si>
    <t>23.07.21</t>
    <phoneticPr fontId="2" type="noConversion"/>
  </si>
  <si>
    <t>방음벽 기초 패널 설치중 패널이 전도되어 근로자 맞음</t>
    <phoneticPr fontId="2" type="noConversion"/>
  </si>
  <si>
    <t>23.07.24</t>
    <phoneticPr fontId="2" type="noConversion"/>
  </si>
  <si>
    <t>부딪힘</t>
  </si>
  <si>
    <t>부딪힘</t>
    <phoneticPr fontId="2" type="noConversion"/>
  </si>
  <si>
    <t>터널 보강작업중 차징카로 반단면 지보재를 들어올리는 중 인근 근로자 부딪힘</t>
    <phoneticPr fontId="2" type="noConversion"/>
  </si>
  <si>
    <t>작업방법 부적정</t>
    <phoneticPr fontId="2" type="noConversion"/>
  </si>
  <si>
    <t>23.07.25</t>
    <phoneticPr fontId="2" type="noConversion"/>
  </si>
  <si>
    <t>작업환경 부적정</t>
    <phoneticPr fontId="2" type="noConversion"/>
  </si>
  <si>
    <t>거푸집 단부 해체를 위해 작업계단 없이 작업발판에 오르는 과정에 넘어짐</t>
    <phoneticPr fontId="2" type="noConversion"/>
  </si>
  <si>
    <t>23.08.03</t>
    <phoneticPr fontId="2" type="noConversion"/>
  </si>
  <si>
    <t>23.08.04</t>
    <phoneticPr fontId="2" type="noConversion"/>
  </si>
  <si>
    <t>유로폼 하차작업중 카고트럭 상부 유로폼을 묶기 위해 슬링벨트 체결 중 발이 걸려 넘어짐</t>
    <phoneticPr fontId="2" type="noConversion"/>
  </si>
  <si>
    <t>23.08.07</t>
    <phoneticPr fontId="2" type="noConversion"/>
  </si>
  <si>
    <t>성토작업을 위해 토사 하역중 이동하는 덤프트럭에 신호수(재해자) 충격</t>
    <phoneticPr fontId="2" type="noConversion"/>
  </si>
  <si>
    <t>23.09.05</t>
    <phoneticPr fontId="2" type="noConversion"/>
  </si>
  <si>
    <t>자재(15kg) 운반중 중심을 잃고 넘어짐</t>
    <phoneticPr fontId="2" type="noConversion"/>
  </si>
  <si>
    <t>유지관리</t>
    <phoneticPr fontId="2" type="noConversion"/>
  </si>
  <si>
    <t>23.09.07</t>
    <phoneticPr fontId="2" type="noConversion"/>
  </si>
  <si>
    <t>포장작업중 파쇄날에 감긴 이물질을 제거하기 위해 장비중지 명령 후 장비 접근하다 장비에 끼임</t>
    <phoneticPr fontId="2" type="noConversion"/>
  </si>
  <si>
    <t>23.09.12</t>
    <phoneticPr fontId="2" type="noConversion"/>
  </si>
  <si>
    <t>이동식 발전기 접지선 연결 작업중 접지선 단부에 근로자 우측 눈 찔림</t>
    <phoneticPr fontId="2" type="noConversion"/>
  </si>
  <si>
    <t>23.09.25</t>
    <phoneticPr fontId="2" type="noConversion"/>
  </si>
  <si>
    <t>전도</t>
  </si>
  <si>
    <t>전도</t>
    <phoneticPr fontId="2" type="noConversion"/>
  </si>
  <si>
    <t>교량 가설벤트 해체작업중 벤트가 전도하여 상부에서 자재 정리중이던 근로자(2명) 벤트와 지면에 협착</t>
    <phoneticPr fontId="2" type="noConversion"/>
  </si>
  <si>
    <t>합계 : 사망자 수</t>
  </si>
  <si>
    <t>합계 : 부상자 수</t>
  </si>
  <si>
    <t>건설</t>
  </si>
  <si>
    <t>유지관리</t>
  </si>
  <si>
    <t>공종별 분석</t>
    <phoneticPr fontId="2" type="noConversion"/>
  </si>
  <si>
    <t>사고유형별 분석</t>
    <phoneticPr fontId="2" type="noConversion"/>
  </si>
  <si>
    <t>건설 VS 유지관리</t>
    <phoneticPr fontId="2" type="noConversion"/>
  </si>
  <si>
    <t>고용형태별 분석</t>
    <phoneticPr fontId="2" type="noConversion"/>
  </si>
  <si>
    <t>나이별 분석</t>
    <phoneticPr fontId="2" type="noConversion"/>
  </si>
  <si>
    <t>-</t>
    <phoneticPr fontId="2" type="noConversion"/>
  </si>
  <si>
    <t>25-29</t>
  </si>
  <si>
    <t>45-49</t>
  </si>
  <si>
    <t>50-54</t>
  </si>
  <si>
    <t>55-59</t>
  </si>
  <si>
    <t>60-64</t>
  </si>
  <si>
    <t>65-69</t>
  </si>
  <si>
    <t>0-4</t>
  </si>
  <si>
    <t>가교 측면 비탈면에서 자재 정리잡업중 미끄러저 넘어짐</t>
    <phoneticPr fontId="2" type="noConversion"/>
  </si>
  <si>
    <t>수로암거 거푸집 작업을 위해 원형톱을 들고 이동중 넘어져 발목 접질림</t>
    <phoneticPr fontId="2" type="noConversion"/>
  </si>
  <si>
    <t>안전시설 미흡</t>
  </si>
  <si>
    <t>작업방법 부적정</t>
  </si>
  <si>
    <t>작업자 부주의</t>
  </si>
  <si>
    <t>작업환경 부적정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</si>
</sst>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left" vertical="center"/>
    </xf>
    <xf numFmtId="0" fontId="1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9" fontId="1" fillId="0" borderId="0" xfId="1" applyFont="1">
      <alignment vertical="center"/>
    </xf>
    <xf numFmtId="0" fontId="0" fillId="0" borderId="0" xfId="0" applyFill="1" applyBorder="1" applyAlignment="1">
      <alignment horizontal="center" vertical="center"/>
    </xf>
    <xf numFmtId="9" fontId="0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9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[02-23년 안전사고 경보분석 (자동 저장됨).xlsx]분석자료!피벗 테이블2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10546981627296588"/>
          <c:y val="0.15175707203266259"/>
          <c:w val="0.66424803149606304"/>
          <c:h val="0.54059857101195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분석자료!$B$2</c:f>
              <c:strCache>
                <c:ptCount val="1"/>
                <c:pt idx="0">
                  <c:v>합계 : 사망자 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분석자료!$A$3:$A$11</c:f>
              <c:strCache>
                <c:ptCount val="8"/>
                <c:pt idx="0">
                  <c:v>교량공</c:v>
                </c:pt>
                <c:pt idx="1">
                  <c:v>부대공</c:v>
                </c:pt>
                <c:pt idx="2">
                  <c:v>터널공</c:v>
                </c:pt>
                <c:pt idx="3">
                  <c:v>배수공</c:v>
                </c:pt>
                <c:pt idx="4">
                  <c:v>포장공</c:v>
                </c:pt>
                <c:pt idx="5">
                  <c:v>토공</c:v>
                </c:pt>
                <c:pt idx="6">
                  <c:v>기타공</c:v>
                </c:pt>
                <c:pt idx="7">
                  <c:v>조경공사</c:v>
                </c:pt>
              </c:strCache>
            </c:strRef>
          </c:cat>
          <c:val>
            <c:numRef>
              <c:f>분석자료!$B$3:$B$11</c:f>
              <c:numCache>
                <c:formatCode>General</c:formatCode>
                <c:ptCount val="8"/>
                <c:pt idx="0">
                  <c:v>1</c:v>
                </c:pt>
                <c:pt idx="5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C3-44FC-9A5A-1D9EEA8ED7DE}"/>
            </c:ext>
          </c:extLst>
        </c:ser>
        <c:ser>
          <c:idx val="1"/>
          <c:order val="1"/>
          <c:tx>
            <c:strRef>
              <c:f>분석자료!$C$2</c:f>
              <c:strCache>
                <c:ptCount val="1"/>
                <c:pt idx="0">
                  <c:v>합계 : 부상자 수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분석자료!$A$3:$A$11</c:f>
              <c:strCache>
                <c:ptCount val="8"/>
                <c:pt idx="0">
                  <c:v>교량공</c:v>
                </c:pt>
                <c:pt idx="1">
                  <c:v>부대공</c:v>
                </c:pt>
                <c:pt idx="2">
                  <c:v>터널공</c:v>
                </c:pt>
                <c:pt idx="3">
                  <c:v>배수공</c:v>
                </c:pt>
                <c:pt idx="4">
                  <c:v>포장공</c:v>
                </c:pt>
                <c:pt idx="5">
                  <c:v>토공</c:v>
                </c:pt>
                <c:pt idx="6">
                  <c:v>기타공</c:v>
                </c:pt>
                <c:pt idx="7">
                  <c:v>조경공사</c:v>
                </c:pt>
              </c:strCache>
            </c:strRef>
          </c:cat>
          <c:val>
            <c:numRef>
              <c:f>분석자료!$C$3:$C$11</c:f>
              <c:numCache>
                <c:formatCode>General</c:formatCode>
                <c:ptCount val="8"/>
                <c:pt idx="0">
                  <c:v>10</c:v>
                </c:pt>
                <c:pt idx="1">
                  <c:v>6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C3-44FC-9A5A-1D9EEA8ED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1594848"/>
        <c:axId val="621591896"/>
      </c:barChart>
      <c:catAx>
        <c:axId val="62159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21591896"/>
        <c:crosses val="autoZero"/>
        <c:auto val="1"/>
        <c:lblAlgn val="ctr"/>
        <c:lblOffset val="100"/>
        <c:noMultiLvlLbl val="0"/>
      </c:catAx>
      <c:valAx>
        <c:axId val="62159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2159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[02-23년 안전사고 경보분석 (자동 저장됨).xlsx]분석자료!피벗 테이블3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분석자료!$B$14</c:f>
              <c:strCache>
                <c:ptCount val="1"/>
                <c:pt idx="0">
                  <c:v>합계 : 사망자 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분석자료!$A$15:$A$24</c:f>
              <c:strCache>
                <c:ptCount val="9"/>
                <c:pt idx="0">
                  <c:v>넘어짐</c:v>
                </c:pt>
                <c:pt idx="1">
                  <c:v>떨어짐</c:v>
                </c:pt>
                <c:pt idx="2">
                  <c:v>맞음</c:v>
                </c:pt>
                <c:pt idx="3">
                  <c:v>베임</c:v>
                </c:pt>
                <c:pt idx="4">
                  <c:v>기타</c:v>
                </c:pt>
                <c:pt idx="5">
                  <c:v>끼임</c:v>
                </c:pt>
                <c:pt idx="6">
                  <c:v>깔림</c:v>
                </c:pt>
                <c:pt idx="7">
                  <c:v>전도</c:v>
                </c:pt>
                <c:pt idx="8">
                  <c:v>부딪힘</c:v>
                </c:pt>
              </c:strCache>
            </c:strRef>
          </c:cat>
          <c:val>
            <c:numRef>
              <c:f>분석자료!$B$15:$B$24</c:f>
              <c:numCache>
                <c:formatCode>General</c:formatCode>
                <c:ptCount val="9"/>
                <c:pt idx="2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95-4758-B41F-8C71A82CA248}"/>
            </c:ext>
          </c:extLst>
        </c:ser>
        <c:ser>
          <c:idx val="1"/>
          <c:order val="1"/>
          <c:tx>
            <c:strRef>
              <c:f>분석자료!$C$14</c:f>
              <c:strCache>
                <c:ptCount val="1"/>
                <c:pt idx="0">
                  <c:v>합계 : 부상자 수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분석자료!$A$15:$A$24</c:f>
              <c:strCache>
                <c:ptCount val="9"/>
                <c:pt idx="0">
                  <c:v>넘어짐</c:v>
                </c:pt>
                <c:pt idx="1">
                  <c:v>떨어짐</c:v>
                </c:pt>
                <c:pt idx="2">
                  <c:v>맞음</c:v>
                </c:pt>
                <c:pt idx="3">
                  <c:v>베임</c:v>
                </c:pt>
                <c:pt idx="4">
                  <c:v>기타</c:v>
                </c:pt>
                <c:pt idx="5">
                  <c:v>끼임</c:v>
                </c:pt>
                <c:pt idx="6">
                  <c:v>깔림</c:v>
                </c:pt>
                <c:pt idx="7">
                  <c:v>전도</c:v>
                </c:pt>
                <c:pt idx="8">
                  <c:v>부딪힘</c:v>
                </c:pt>
              </c:strCache>
            </c:strRef>
          </c:cat>
          <c:val>
            <c:numRef>
              <c:f>분석자료!$C$15:$C$24</c:f>
              <c:numCache>
                <c:formatCode>General</c:formatCode>
                <c:ptCount val="9"/>
                <c:pt idx="0">
                  <c:v>11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95-4758-B41F-8C71A82CA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2941936"/>
        <c:axId val="632940624"/>
      </c:barChart>
      <c:catAx>
        <c:axId val="63294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32940624"/>
        <c:crosses val="autoZero"/>
        <c:auto val="1"/>
        <c:lblAlgn val="ctr"/>
        <c:lblOffset val="100"/>
        <c:noMultiLvlLbl val="0"/>
      </c:catAx>
      <c:valAx>
        <c:axId val="63294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3294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[02-23년 안전사고 경보분석 (자동 저장됨).xlsx]분석자료!피벗 테이블1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분석자료!$H$42:$H$43</c:f>
              <c:strCache>
                <c:ptCount val="1"/>
                <c:pt idx="0">
                  <c:v>작업자 부주의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분석자료!$G$44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분석자료!$H$44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31-42BD-B6B5-8B6E83F6EBD3}"/>
            </c:ext>
          </c:extLst>
        </c:ser>
        <c:ser>
          <c:idx val="1"/>
          <c:order val="1"/>
          <c:tx>
            <c:strRef>
              <c:f>분석자료!$I$42:$I$43</c:f>
              <c:strCache>
                <c:ptCount val="1"/>
                <c:pt idx="0">
                  <c:v>안전시설 미흡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분석자료!$G$44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분석자료!$I$44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31-42BD-B6B5-8B6E83F6EBD3}"/>
            </c:ext>
          </c:extLst>
        </c:ser>
        <c:ser>
          <c:idx val="2"/>
          <c:order val="2"/>
          <c:tx>
            <c:strRef>
              <c:f>분석자료!$J$42:$J$43</c:f>
              <c:strCache>
                <c:ptCount val="1"/>
                <c:pt idx="0">
                  <c:v>작업환경 부적정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분석자료!$G$44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분석자료!$J$44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131-42BD-B6B5-8B6E83F6EBD3}"/>
            </c:ext>
          </c:extLst>
        </c:ser>
        <c:ser>
          <c:idx val="3"/>
          <c:order val="3"/>
          <c:tx>
            <c:strRef>
              <c:f>분석자료!$K$42:$K$43</c:f>
              <c:strCache>
                <c:ptCount val="1"/>
                <c:pt idx="0">
                  <c:v>작업방법 부적정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분석자료!$G$44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분석자료!$K$44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131-42BD-B6B5-8B6E83F6E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9626832"/>
        <c:axId val="719626504"/>
      </c:barChart>
      <c:catAx>
        <c:axId val="7196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19626504"/>
        <c:crosses val="autoZero"/>
        <c:auto val="1"/>
        <c:lblAlgn val="ctr"/>
        <c:lblOffset val="100"/>
        <c:noMultiLvlLbl val="0"/>
      </c:catAx>
      <c:valAx>
        <c:axId val="71962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1962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[02-23년 안전사고 경보분석 (자동 저장됨).xlsx]분석자료!피벗 테이블15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분석자료!$H$48:$H$49</c:f>
              <c:strCache>
                <c:ptCount val="1"/>
                <c:pt idx="0">
                  <c:v>교량공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분석자료!$G$50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분석자료!$H$50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1-4255-8235-114A86F3DB39}"/>
            </c:ext>
          </c:extLst>
        </c:ser>
        <c:ser>
          <c:idx val="1"/>
          <c:order val="1"/>
          <c:tx>
            <c:strRef>
              <c:f>분석자료!$I$48:$I$49</c:f>
              <c:strCache>
                <c:ptCount val="1"/>
                <c:pt idx="0">
                  <c:v>부대공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분석자료!$G$50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분석자료!$I$50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1-4255-8235-114A86F3DB39}"/>
            </c:ext>
          </c:extLst>
        </c:ser>
        <c:ser>
          <c:idx val="2"/>
          <c:order val="2"/>
          <c:tx>
            <c:strRef>
              <c:f>분석자료!$J$48:$J$49</c:f>
              <c:strCache>
                <c:ptCount val="1"/>
                <c:pt idx="0">
                  <c:v>배수공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분석자료!$G$50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분석자료!$J$50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61-4255-8235-114A86F3DB39}"/>
            </c:ext>
          </c:extLst>
        </c:ser>
        <c:ser>
          <c:idx val="3"/>
          <c:order val="3"/>
          <c:tx>
            <c:strRef>
              <c:f>분석자료!$K$48:$K$49</c:f>
              <c:strCache>
                <c:ptCount val="1"/>
                <c:pt idx="0">
                  <c:v>기타공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분석자료!$G$50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분석자료!$K$50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61-4255-8235-114A86F3DB39}"/>
            </c:ext>
          </c:extLst>
        </c:ser>
        <c:ser>
          <c:idx val="4"/>
          <c:order val="4"/>
          <c:tx>
            <c:strRef>
              <c:f>분석자료!$L$48:$L$49</c:f>
              <c:strCache>
                <c:ptCount val="1"/>
                <c:pt idx="0">
                  <c:v>토공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분석자료!$G$50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분석자료!$L$50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61-4255-8235-114A86F3DB39}"/>
            </c:ext>
          </c:extLst>
        </c:ser>
        <c:ser>
          <c:idx val="5"/>
          <c:order val="5"/>
          <c:tx>
            <c:strRef>
              <c:f>분석자료!$M$48:$M$49</c:f>
              <c:strCache>
                <c:ptCount val="1"/>
                <c:pt idx="0">
                  <c:v>터널공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분석자료!$G$50</c:f>
              <c:strCache>
                <c:ptCount val="1"/>
                <c:pt idx="0">
                  <c:v>요약</c:v>
                </c:pt>
              </c:strCache>
            </c:strRef>
          </c:cat>
          <c:val>
            <c:numRef>
              <c:f>분석자료!$M$50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61-4255-8235-114A86F3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8080304"/>
        <c:axId val="718082928"/>
      </c:barChart>
      <c:catAx>
        <c:axId val="71808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18082928"/>
        <c:crosses val="autoZero"/>
        <c:auto val="1"/>
        <c:lblAlgn val="ctr"/>
        <c:lblOffset val="100"/>
        <c:noMultiLvlLbl val="0"/>
      </c:catAx>
      <c:valAx>
        <c:axId val="71808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1808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1066800</xdr:colOff>
      <xdr:row>0</xdr:row>
      <xdr:rowOff>61912</xdr:rowOff>
    </xdr:from>
    <xdr:to>
      <xdr:col>21</xdr:col>
      <xdr:colOff>57150</xdr:colOff>
      <xdr:row>13</xdr:row>
      <xdr:rowOff>80962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1114425</xdr:colOff>
      <xdr:row>13</xdr:row>
      <xdr:rowOff>204787</xdr:rowOff>
    </xdr:from>
    <xdr:to>
      <xdr:col>21</xdr:col>
      <xdr:colOff>104775</xdr:colOff>
      <xdr:row>27</xdr:row>
      <xdr:rowOff>14287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366712</xdr:colOff>
      <xdr:row>39</xdr:row>
      <xdr:rowOff>128587</xdr:rowOff>
    </xdr:from>
    <xdr:to>
      <xdr:col>20</xdr:col>
      <xdr:colOff>195262</xdr:colOff>
      <xdr:row>52</xdr:row>
      <xdr:rowOff>147637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309562</xdr:colOff>
      <xdr:row>54</xdr:row>
      <xdr:rowOff>23812</xdr:rowOff>
    </xdr:from>
    <xdr:to>
      <xdr:col>20</xdr:col>
      <xdr:colOff>138112</xdr:colOff>
      <xdr:row>67</xdr:row>
      <xdr:rowOff>42862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5222.62892314815" createdVersion="6" refreshedVersion="6" minRefreshableVersion="3" recordCount="33">
  <cacheSource type="worksheet">
    <worksheetSource ref="A3:J36" sheet="23년 안전사고경보현황(1~9월)"/>
  </cacheSource>
  <cacheFields count="10">
    <cacheField name="순번" numFmtId="0">
      <sharedItems containsSemiMixedTypes="0" containsString="0" containsNumber="1" containsInteger="1" minValue="1" maxValue="33"/>
    </cacheField>
    <cacheField name="구분" numFmtId="0">
      <sharedItems count="2">
        <s v="건설"/>
        <s v="유지관리"/>
      </sharedItems>
    </cacheField>
    <cacheField name="일자" numFmtId="0">
      <sharedItems/>
    </cacheField>
    <cacheField name="공종" numFmtId="0">
      <sharedItems count="8">
        <s v="교량공"/>
        <s v="기타공"/>
        <s v="토공"/>
        <s v="부대공"/>
        <s v="배수공"/>
        <s v="조경공사"/>
        <s v="포장공"/>
        <s v="터널공"/>
      </sharedItems>
    </cacheField>
    <cacheField name="사고유형" numFmtId="0">
      <sharedItems count="9">
        <s v="넘어짐"/>
        <s v="떨어짐"/>
        <s v="베임"/>
        <s v="맞음"/>
        <s v="기타"/>
        <s v="끼임"/>
        <s v="깔림"/>
        <s v="부딪힘"/>
        <s v="전도"/>
      </sharedItems>
    </cacheField>
    <cacheField name="고용형태" numFmtId="0">
      <sharedItems count="3">
        <s v="일용"/>
        <s v="상용"/>
        <s v="임시"/>
      </sharedItems>
    </cacheField>
    <cacheField name="나이" numFmtId="0">
      <sharedItems containsSemiMixedTypes="0" containsString="0" containsNumber="1" containsInteger="1" minValue="0" maxValue="68" count="16">
        <n v="61"/>
        <n v="0"/>
        <n v="65"/>
        <n v="58"/>
        <n v="63"/>
        <n v="62"/>
        <n v="57"/>
        <n v="66"/>
        <n v="48"/>
        <n v="60"/>
        <n v="54"/>
        <n v="68"/>
        <n v="53"/>
        <n v="45"/>
        <n v="26"/>
        <n v="64"/>
      </sharedItems>
      <fieldGroup base="6">
        <rangePr startNum="0" endNum="68" groupInterval="5"/>
        <groupItems count="16">
          <s v="&lt;0"/>
          <s v="0-4"/>
          <s v="5-9"/>
          <s v="10-14"/>
          <s v="15-19"/>
          <s v="20-24"/>
          <s v="25-29"/>
          <s v="30-34"/>
          <s v="35-39"/>
          <s v="40-44"/>
          <s v="45-49"/>
          <s v="50-54"/>
          <s v="55-59"/>
          <s v="60-64"/>
          <s v="65-69"/>
          <s v="&gt;70"/>
        </groupItems>
      </fieldGroup>
    </cacheField>
    <cacheField name="사망자 수" numFmtId="0">
      <sharedItems containsString="0" containsBlank="1" containsNumber="1" containsInteger="1" minValue="1" maxValue="1"/>
    </cacheField>
    <cacheField name="부상자 수" numFmtId="0">
      <sharedItems containsString="0" containsBlank="1" containsNumber="1" containsInteger="1" minValue="1" maxValue="1"/>
    </cacheField>
    <cacheField name="사고원인" numFmtId="0">
      <sharedItems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dministrator" refreshedDate="45222.628924884259" createdVersion="6" refreshedVersion="6" minRefreshableVersion="3" recordCount="11">
  <cacheSource type="worksheet">
    <worksheetSource ref="B2:J13" sheet="23년 사고현황(넘어짐)"/>
  </cacheSource>
  <cacheFields count="9">
    <cacheField name="구분" numFmtId="0">
      <sharedItems/>
    </cacheField>
    <cacheField name="일자" numFmtId="0">
      <sharedItems/>
    </cacheField>
    <cacheField name="공종" numFmtId="0">
      <sharedItems count="6">
        <s v="교량공"/>
        <s v="기타공"/>
        <s v="토공"/>
        <s v="배수공"/>
        <s v="부대공"/>
        <s v="터널공"/>
      </sharedItems>
    </cacheField>
    <cacheField name="사고유형" numFmtId="0">
      <sharedItems/>
    </cacheField>
    <cacheField name="고용형태" numFmtId="0">
      <sharedItems/>
    </cacheField>
    <cacheField name="나이" numFmtId="0">
      <sharedItems containsSemiMixedTypes="0" containsString="0" containsNumber="1" containsInteger="1" minValue="0" maxValue="68"/>
    </cacheField>
    <cacheField name="사망자 수" numFmtId="0">
      <sharedItems containsNonDate="0" containsString="0" containsBlank="1"/>
    </cacheField>
    <cacheField name="부상자 수" numFmtId="0">
      <sharedItems containsSemiMixedTypes="0" containsString="0" containsNumber="1" containsInteger="1" minValue="1" maxValue="1"/>
    </cacheField>
    <cacheField name="사고원인" numFmtId="0">
      <sharedItems count="4">
        <s v="작업자 부주의"/>
        <s v="안전시설 미흡"/>
        <s v="작업환경 부적정"/>
        <s v="작업방법 부적정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1"/>
    <x v="0"/>
    <s v="23.02.10"/>
    <x v="0"/>
    <x v="0"/>
    <x v="0"/>
    <x v="0"/>
    <m/>
    <n v="1"/>
    <s v="작업자 부주의"/>
  </r>
  <r>
    <n v="2"/>
    <x v="1"/>
    <s v="23.02.20"/>
    <x v="1"/>
    <x v="0"/>
    <x v="1"/>
    <x v="1"/>
    <m/>
    <n v="1"/>
    <s v="작업자 부주의"/>
  </r>
  <r>
    <n v="3"/>
    <x v="1"/>
    <s v="23.02.27"/>
    <x v="2"/>
    <x v="0"/>
    <x v="2"/>
    <x v="2"/>
    <m/>
    <n v="1"/>
    <s v="작업자 부주의"/>
  </r>
  <r>
    <n v="4"/>
    <x v="0"/>
    <s v="23.02.27"/>
    <x v="3"/>
    <x v="1"/>
    <x v="0"/>
    <x v="1"/>
    <m/>
    <n v="1"/>
    <s v="작업자 부주의"/>
  </r>
  <r>
    <n v="5"/>
    <x v="0"/>
    <s v="23.03.02"/>
    <x v="4"/>
    <x v="2"/>
    <x v="0"/>
    <x v="3"/>
    <m/>
    <n v="1"/>
    <s v="작업자 부주의"/>
  </r>
  <r>
    <n v="6"/>
    <x v="1"/>
    <s v="23.03.09"/>
    <x v="5"/>
    <x v="3"/>
    <x v="2"/>
    <x v="4"/>
    <m/>
    <n v="1"/>
    <s v="작업자 부주의"/>
  </r>
  <r>
    <n v="7"/>
    <x v="1"/>
    <s v="23.03.13"/>
    <x v="1"/>
    <x v="4"/>
    <x v="2"/>
    <x v="5"/>
    <m/>
    <n v="1"/>
    <s v="부적절한 작업방법"/>
  </r>
  <r>
    <n v="8"/>
    <x v="1"/>
    <s v="23.03.22"/>
    <x v="5"/>
    <x v="2"/>
    <x v="2"/>
    <x v="1"/>
    <m/>
    <n v="1"/>
    <s v="작업자 부주의"/>
  </r>
  <r>
    <n v="9"/>
    <x v="1"/>
    <s v="23.03.23"/>
    <x v="3"/>
    <x v="1"/>
    <x v="0"/>
    <x v="1"/>
    <m/>
    <n v="1"/>
    <s v="부적절한 작업방법"/>
  </r>
  <r>
    <n v="10"/>
    <x v="1"/>
    <s v="23.04.13"/>
    <x v="6"/>
    <x v="1"/>
    <x v="0"/>
    <x v="1"/>
    <m/>
    <n v="1"/>
    <s v="작업자 부주의"/>
  </r>
  <r>
    <n v="11"/>
    <x v="0"/>
    <s v="23.04.18"/>
    <x v="2"/>
    <x v="4"/>
    <x v="0"/>
    <x v="6"/>
    <m/>
    <n v="1"/>
    <s v="작업자 부주의"/>
  </r>
  <r>
    <n v="12"/>
    <x v="0"/>
    <s v="23.04.20"/>
    <x v="0"/>
    <x v="2"/>
    <x v="0"/>
    <x v="3"/>
    <m/>
    <n v="1"/>
    <s v="작업자 부주의"/>
  </r>
  <r>
    <n v="13"/>
    <x v="0"/>
    <s v="23.04.21"/>
    <x v="0"/>
    <x v="1"/>
    <x v="0"/>
    <x v="3"/>
    <m/>
    <n v="1"/>
    <s v="작업방법 부적정"/>
  </r>
  <r>
    <n v="14"/>
    <x v="0"/>
    <s v="23.05.04"/>
    <x v="4"/>
    <x v="0"/>
    <x v="0"/>
    <x v="3"/>
    <m/>
    <n v="1"/>
    <s v="안전시설 미흡"/>
  </r>
  <r>
    <n v="15"/>
    <x v="0"/>
    <s v="23.05.09"/>
    <x v="3"/>
    <x v="0"/>
    <x v="0"/>
    <x v="3"/>
    <m/>
    <n v="1"/>
    <s v="안전시설 미흡"/>
  </r>
  <r>
    <n v="16"/>
    <x v="0"/>
    <s v="23.05.15"/>
    <x v="7"/>
    <x v="0"/>
    <x v="0"/>
    <x v="7"/>
    <m/>
    <n v="1"/>
    <s v="작업자 부주의"/>
  </r>
  <r>
    <n v="17"/>
    <x v="0"/>
    <s v="23.05.22"/>
    <x v="5"/>
    <x v="3"/>
    <x v="0"/>
    <x v="4"/>
    <n v="1"/>
    <m/>
    <s v="작업자 부주의"/>
  </r>
  <r>
    <n v="18"/>
    <x v="0"/>
    <s v="23.05.23"/>
    <x v="0"/>
    <x v="1"/>
    <x v="0"/>
    <x v="8"/>
    <m/>
    <n v="1"/>
    <s v="작업자 부주의"/>
  </r>
  <r>
    <n v="19"/>
    <x v="0"/>
    <s v="23.05.24"/>
    <x v="7"/>
    <x v="3"/>
    <x v="0"/>
    <x v="4"/>
    <m/>
    <n v="1"/>
    <s v="작업자 부주의"/>
  </r>
  <r>
    <n v="20"/>
    <x v="0"/>
    <s v="23.06.02"/>
    <x v="0"/>
    <x v="5"/>
    <x v="0"/>
    <x v="9"/>
    <m/>
    <n v="1"/>
    <s v="작업자 부주의"/>
  </r>
  <r>
    <n v="21"/>
    <x v="0"/>
    <s v="23.06.06"/>
    <x v="0"/>
    <x v="1"/>
    <x v="1"/>
    <x v="10"/>
    <m/>
    <n v="1"/>
    <s v="안전시설 미흡"/>
  </r>
  <r>
    <n v="22"/>
    <x v="0"/>
    <s v="23.07.06"/>
    <x v="3"/>
    <x v="0"/>
    <x v="0"/>
    <x v="11"/>
    <m/>
    <n v="1"/>
    <s v="작업자 부주의"/>
  </r>
  <r>
    <n v="23"/>
    <x v="0"/>
    <s v="23.07.18"/>
    <x v="7"/>
    <x v="6"/>
    <x v="0"/>
    <x v="5"/>
    <m/>
    <n v="1"/>
    <s v="작업자 부주의"/>
  </r>
  <r>
    <n v="24"/>
    <x v="0"/>
    <s v="23.07.21"/>
    <x v="3"/>
    <x v="3"/>
    <x v="0"/>
    <x v="12"/>
    <m/>
    <n v="1"/>
    <s v="작업자 부주의"/>
  </r>
  <r>
    <n v="25"/>
    <x v="0"/>
    <s v="23.07.24"/>
    <x v="7"/>
    <x v="7"/>
    <x v="1"/>
    <x v="0"/>
    <m/>
    <n v="1"/>
    <s v="작업방법 부적정"/>
  </r>
  <r>
    <n v="26"/>
    <x v="0"/>
    <s v="23.07.25"/>
    <x v="0"/>
    <x v="0"/>
    <x v="0"/>
    <x v="10"/>
    <m/>
    <n v="1"/>
    <s v="작업환경 부적정"/>
  </r>
  <r>
    <n v="27"/>
    <x v="0"/>
    <s v="23.08.03"/>
    <x v="4"/>
    <x v="0"/>
    <x v="0"/>
    <x v="0"/>
    <m/>
    <n v="1"/>
    <s v="작업자 부주의"/>
  </r>
  <r>
    <n v="28"/>
    <x v="0"/>
    <s v="23.08.04"/>
    <x v="0"/>
    <x v="0"/>
    <x v="0"/>
    <x v="13"/>
    <m/>
    <n v="1"/>
    <s v="작업환경 부적정"/>
  </r>
  <r>
    <n v="29"/>
    <x v="0"/>
    <s v="23.08.07"/>
    <x v="2"/>
    <x v="7"/>
    <x v="1"/>
    <x v="14"/>
    <n v="1"/>
    <m/>
    <s v="작업방법 부적정"/>
  </r>
  <r>
    <n v="30"/>
    <x v="0"/>
    <s v="23.09.05"/>
    <x v="3"/>
    <x v="0"/>
    <x v="0"/>
    <x v="2"/>
    <m/>
    <n v="1"/>
    <s v="작업방법 부적정"/>
  </r>
  <r>
    <n v="31"/>
    <x v="1"/>
    <s v="23.09.07"/>
    <x v="6"/>
    <x v="5"/>
    <x v="1"/>
    <x v="12"/>
    <m/>
    <n v="1"/>
    <s v="작업자 부주의"/>
  </r>
  <r>
    <n v="32"/>
    <x v="0"/>
    <s v="23.09.12"/>
    <x v="0"/>
    <x v="4"/>
    <x v="0"/>
    <x v="15"/>
    <m/>
    <n v="1"/>
    <s v="작업환경 부적정"/>
  </r>
  <r>
    <n v="33"/>
    <x v="0"/>
    <s v="23.09.25"/>
    <x v="0"/>
    <x v="8"/>
    <x v="0"/>
    <x v="1"/>
    <n v="1"/>
    <n v="1"/>
    <s v="작업환경 부적정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">
  <r>
    <s v="건설"/>
    <s v="23.02.10"/>
    <x v="0"/>
    <s v="넘어짐"/>
    <s v="일용"/>
    <n v="61"/>
    <m/>
    <n v="1"/>
    <x v="0"/>
  </r>
  <r>
    <s v="유지관리"/>
    <s v="23.02.20"/>
    <x v="1"/>
    <s v="넘어짐"/>
    <s v="상용"/>
    <n v="0"/>
    <m/>
    <n v="1"/>
    <x v="0"/>
  </r>
  <r>
    <s v="유지관리"/>
    <s v="23.02.27"/>
    <x v="2"/>
    <s v="넘어짐"/>
    <s v="임시"/>
    <n v="65"/>
    <m/>
    <n v="1"/>
    <x v="0"/>
  </r>
  <r>
    <s v="건설"/>
    <s v="23.05.04"/>
    <x v="3"/>
    <s v="넘어짐"/>
    <s v="일용"/>
    <n v="58"/>
    <m/>
    <n v="1"/>
    <x v="1"/>
  </r>
  <r>
    <s v="건설"/>
    <s v="23.05.09"/>
    <x v="4"/>
    <s v="넘어짐"/>
    <s v="일용"/>
    <n v="58"/>
    <m/>
    <n v="1"/>
    <x v="1"/>
  </r>
  <r>
    <s v="건설"/>
    <s v="23.05.15"/>
    <x v="5"/>
    <s v="넘어짐"/>
    <s v="일용"/>
    <n v="66"/>
    <m/>
    <n v="1"/>
    <x v="0"/>
  </r>
  <r>
    <s v="건설"/>
    <s v="23.07.06"/>
    <x v="4"/>
    <s v="넘어짐"/>
    <s v="일용"/>
    <n v="68"/>
    <m/>
    <n v="1"/>
    <x v="0"/>
  </r>
  <r>
    <s v="건설"/>
    <s v="23.07.25"/>
    <x v="0"/>
    <s v="넘어짐"/>
    <s v="일용"/>
    <n v="54"/>
    <m/>
    <n v="1"/>
    <x v="2"/>
  </r>
  <r>
    <s v="건설"/>
    <s v="23.08.03"/>
    <x v="3"/>
    <s v="넘어짐"/>
    <s v="일용"/>
    <n v="61"/>
    <m/>
    <n v="1"/>
    <x v="0"/>
  </r>
  <r>
    <s v="건설"/>
    <s v="23.08.04"/>
    <x v="0"/>
    <s v="넘어짐"/>
    <s v="일용"/>
    <n v="45"/>
    <m/>
    <n v="1"/>
    <x v="0"/>
  </r>
  <r>
    <s v="건설"/>
    <s v="23.09.05"/>
    <x v="4"/>
    <s v="넘어짐"/>
    <s v="일용"/>
    <n v="65"/>
    <m/>
    <n v="1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5" cacheId="71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3">
  <location ref="G48:N50" firstHeaderRow="1" firstDataRow="2" firstDataCol="1"/>
  <pivotFields count="9">
    <pivotField showAll="0"/>
    <pivotField showAll="0"/>
    <pivotField axis="axisCol" showAll="0" sortType="descending">
      <items count="7">
        <item x="0"/>
        <item x="1"/>
        <item x="3"/>
        <item x="4"/>
        <item x="5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dataField="1" showAll="0"/>
    <pivotField showAll="0"/>
  </pivotFields>
  <rowItems count="1">
    <i/>
  </rowItems>
  <colFields count="1">
    <field x="2"/>
  </colFields>
  <colItems count="7">
    <i>
      <x/>
    </i>
    <i>
      <x v="3"/>
    </i>
    <i>
      <x v="2"/>
    </i>
    <i>
      <x v="1"/>
    </i>
    <i>
      <x v="5"/>
    </i>
    <i>
      <x v="4"/>
    </i>
    <i t="grand">
      <x/>
    </i>
  </colItems>
  <dataFields count="1">
    <dataField name="합계 : 부상자 수" fld="7" baseField="0" baseItem="0"/>
  </dataField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피벗 테이블3" cacheId="67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3">
  <location ref="A14:C24" firstHeaderRow="0" firstDataRow="1" firstDataCol="1"/>
  <pivotFields count="10">
    <pivotField showAll="0"/>
    <pivotField showAll="0"/>
    <pivotField showAll="0"/>
    <pivotField showAll="0"/>
    <pivotField axis="axisRow" showAll="0" sortType="descending">
      <items count="10">
        <item x="8"/>
        <item x="7"/>
        <item x="2"/>
        <item x="3"/>
        <item x="1"/>
        <item x="0"/>
        <item x="5"/>
        <item x="6"/>
        <item x="4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showAll="0"/>
    <pivotField dataField="1" showAll="0"/>
    <pivotField dataField="1" showAll="0"/>
    <pivotField showAll="0"/>
  </pivotFields>
  <rowFields count="1">
    <field x="4"/>
  </rowFields>
  <rowItems count="10">
    <i>
      <x v="5"/>
    </i>
    <i>
      <x v="4"/>
    </i>
    <i>
      <x v="3"/>
    </i>
    <i>
      <x v="2"/>
    </i>
    <i>
      <x v="8"/>
    </i>
    <i>
      <x v="6"/>
    </i>
    <i>
      <x v="7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합계 : 사망자 수" fld="7" baseField="4" baseItem="0"/>
    <dataField name="합계 : 부상자 수" fld="8" baseField="4" baseItem="0"/>
  </dataFields>
  <formats count="2">
    <format dxfId="89">
      <pivotArea collapsedLevelsAreSubtotals="1" fieldPosition="0">
        <references count="2">
          <reference field="4294967294" count="1" selected="0">
            <x v="1"/>
          </reference>
          <reference field="4" count="1">
            <x v="5"/>
          </reference>
        </references>
      </pivotArea>
    </format>
    <format dxfId="88">
      <pivotArea dataOnly="0" labelOnly="1" fieldPosition="0">
        <references count="1">
          <reference field="4" count="1">
            <x v="5"/>
          </reference>
        </references>
      </pivotArea>
    </format>
  </formats>
  <chartFormats count="2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피벗 테이블13" cacheId="67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1">
  <location ref="A42:B50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showAll="0"/>
    <pivotField dataField="1" showAll="0"/>
    <pivotField showAll="0"/>
  </pivotFields>
  <rowFields count="1">
    <field x="6"/>
  </rowFields>
  <rowItems count="8">
    <i>
      <x v="1"/>
    </i>
    <i>
      <x v="6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합계 : 부상자 수" fld="8" baseField="6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피벗 테이블1" cacheId="71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5">
  <location ref="G42:L44" firstHeaderRow="1" firstDataRow="2" firstDataCol="1"/>
  <pivotFields count="9">
    <pivotField showAll="0"/>
    <pivotField showAll="0"/>
    <pivotField showAll="0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dataField="1" showAll="0"/>
    <pivotField axis="axisCol" showAll="0" sortType="descending">
      <items count="5">
        <item x="1"/>
        <item x="3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Items count="1">
    <i/>
  </rowItems>
  <colFields count="1">
    <field x="8"/>
  </colFields>
  <colItems count="5">
    <i>
      <x v="2"/>
    </i>
    <i>
      <x/>
    </i>
    <i>
      <x v="3"/>
    </i>
    <i>
      <x v="1"/>
    </i>
    <i t="grand">
      <x/>
    </i>
  </colItems>
  <dataFields count="1">
    <dataField name="합계 : 부상자 수" fld="7" baseField="0" baseItem="0"/>
  </dataFields>
  <chartFormats count="1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피벗 테이블2" cacheId="67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1">
  <location ref="A2:C11" firstHeaderRow="0" firstDataRow="1" firstDataCol="1"/>
  <pivotFields count="10">
    <pivotField showAll="0"/>
    <pivotField showAll="0"/>
    <pivotField showAll="0"/>
    <pivotField axis="axisRow" showAll="0" sortType="descending">
      <items count="9">
        <item x="0"/>
        <item x="1"/>
        <item x="4"/>
        <item x="3"/>
        <item x="5"/>
        <item x="7"/>
        <item x="2"/>
        <item x="6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showAll="0"/>
    <pivotField showAll="0"/>
    <pivotField dataField="1" showAll="0"/>
    <pivotField dataField="1" showAll="0"/>
    <pivotField showAll="0"/>
  </pivotFields>
  <rowFields count="1">
    <field x="3"/>
  </rowFields>
  <rowItems count="9">
    <i>
      <x/>
    </i>
    <i>
      <x v="3"/>
    </i>
    <i>
      <x v="5"/>
    </i>
    <i>
      <x v="2"/>
    </i>
    <i>
      <x v="7"/>
    </i>
    <i>
      <x v="6"/>
    </i>
    <i>
      <x v="1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합계 : 사망자 수" fld="7" baseField="3" baseItem="0"/>
    <dataField name="합계 : 부상자 수" fld="8" baseField="3" baseItem="1"/>
  </dataFields>
  <formats count="2">
    <format dxfId="73">
      <pivotArea dataOnly="0" labelOnly="1" fieldPosition="0">
        <references count="1">
          <reference field="3" count="1">
            <x v="0"/>
          </reference>
        </references>
      </pivotArea>
    </format>
    <format dxfId="72">
      <pivotArea collapsedLevelsAreSubtotals="1" fieldPosition="0">
        <references count="2">
          <reference field="4294967294" count="1" selected="0">
            <x v="1"/>
          </reference>
          <reference field="3" count="1">
            <x v="0"/>
          </reference>
        </references>
      </pivotArea>
    </format>
  </formats>
  <chartFormats count="2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피벗 테이블9" cacheId="67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G27:Q31" firstHeaderRow="1" firstDataRow="2" firstDataCol="1"/>
  <pivotFields count="10">
    <pivotField showAll="0"/>
    <pivotField axis="axisRow" showAll="0" sortType="de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axis="axisCol" showAll="0" sortType="descending">
      <items count="10">
        <item x="4"/>
        <item x="6"/>
        <item x="5"/>
        <item x="0"/>
        <item x="1"/>
        <item x="3"/>
        <item x="2"/>
        <item x="7"/>
        <item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dataField="1" showAll="0"/>
    <pivotField showAll="0"/>
  </pivotFields>
  <rowFields count="1">
    <field x="1"/>
  </rowFields>
  <rowItems count="3">
    <i>
      <x/>
    </i>
    <i>
      <x v="1"/>
    </i>
    <i t="grand">
      <x/>
    </i>
  </rowItems>
  <colFields count="1">
    <field x="4"/>
  </colFields>
  <colItems count="10">
    <i>
      <x v="3"/>
    </i>
    <i>
      <x v="4"/>
    </i>
    <i>
      <x/>
    </i>
    <i>
      <x v="6"/>
    </i>
    <i>
      <x v="5"/>
    </i>
    <i>
      <x v="2"/>
    </i>
    <i>
      <x v="7"/>
    </i>
    <i>
      <x v="8"/>
    </i>
    <i>
      <x v="1"/>
    </i>
    <i t="grand">
      <x/>
    </i>
  </colItems>
  <dataFields count="1">
    <dataField name="합계 : 부상자 수" fld="8" baseField="1" baseItem="0"/>
  </dataFields>
  <formats count="2">
    <format dxfId="75">
      <pivotArea dataOnly="0" labelOnly="1" fieldPosition="0">
        <references count="1">
          <reference field="1" count="1">
            <x v="0"/>
          </reference>
        </references>
      </pivotArea>
    </format>
    <format dxfId="74">
      <pivotArea field="1" grandCol="1" collapsedLevelsAreSubtotals="1" axis="axisRow" fieldPosition="0">
        <references count="1">
          <reference field="1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피벗 테이블12" cacheId="67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G34:Q39" firstHeaderRow="1" firstDataRow="2" firstDataCol="1"/>
  <pivotFields count="10">
    <pivotField showAll="0"/>
    <pivotField showAll="0"/>
    <pivotField showAll="0"/>
    <pivotField showAll="0"/>
    <pivotField axis="axisCol" showAll="0" sortType="descending">
      <items count="10">
        <item x="4"/>
        <item x="6"/>
        <item x="5"/>
        <item x="0"/>
        <item x="1"/>
        <item x="3"/>
        <item x="2"/>
        <item x="7"/>
        <item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descending">
      <items count="4"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showAll="0"/>
    <pivotField showAll="0"/>
  </pivotFields>
  <rowFields count="1">
    <field x="5"/>
  </rowFields>
  <rowItems count="4">
    <i>
      <x v="1"/>
    </i>
    <i>
      <x v="2"/>
    </i>
    <i>
      <x/>
    </i>
    <i t="grand">
      <x/>
    </i>
  </rowItems>
  <colFields count="1">
    <field x="4"/>
  </colFields>
  <colItems count="10">
    <i>
      <x v="3"/>
    </i>
    <i>
      <x v="4"/>
    </i>
    <i>
      <x/>
    </i>
    <i>
      <x v="6"/>
    </i>
    <i>
      <x v="5"/>
    </i>
    <i>
      <x v="2"/>
    </i>
    <i>
      <x v="7"/>
    </i>
    <i>
      <x v="8"/>
    </i>
    <i>
      <x v="1"/>
    </i>
    <i t="grand">
      <x/>
    </i>
  </colItems>
  <dataFields count="1">
    <dataField name="합계 : 부상자 수" fld="8" baseField="5" baseItem="0"/>
  </dataFields>
  <formats count="2">
    <format dxfId="77">
      <pivotArea dataOnly="0" labelOnly="1" fieldPosition="0">
        <references count="1">
          <reference field="4" count="1">
            <x v="3"/>
          </reference>
        </references>
      </pivotArea>
    </format>
    <format dxfId="76">
      <pivotArea collapsedLevelsAreSubtotals="1" fieldPosition="0">
        <references count="2">
          <reference field="4" count="1" selected="0">
            <x v="3"/>
          </reference>
          <reference field="5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피벗 테이블5" cacheId="67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chartFormat="1">
  <location ref="G2:Q12" firstHeaderRow="1" firstDataRow="2" firstDataCol="1"/>
  <pivotFields count="10">
    <pivotField showAll="0"/>
    <pivotField showAll="0"/>
    <pivotField showAll="0"/>
    <pivotField axis="axisRow" showAll="0" sortType="descending">
      <items count="9">
        <item x="0"/>
        <item x="1"/>
        <item x="4"/>
        <item x="3"/>
        <item x="5"/>
        <item x="7"/>
        <item x="2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sortType="descending">
      <items count="10">
        <item x="4"/>
        <item x="6"/>
        <item x="5"/>
        <item x="0"/>
        <item x="1"/>
        <item x="3"/>
        <item x="2"/>
        <item x="7"/>
        <item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dataField="1" showAll="0"/>
    <pivotField showAll="0"/>
  </pivotFields>
  <rowFields count="1">
    <field x="3"/>
  </rowFields>
  <rowItems count="9">
    <i>
      <x/>
    </i>
    <i>
      <x v="3"/>
    </i>
    <i>
      <x v="5"/>
    </i>
    <i>
      <x v="2"/>
    </i>
    <i>
      <x v="7"/>
    </i>
    <i>
      <x v="6"/>
    </i>
    <i>
      <x v="1"/>
    </i>
    <i>
      <x v="4"/>
    </i>
    <i t="grand">
      <x/>
    </i>
  </rowItems>
  <colFields count="1">
    <field x="4"/>
  </colFields>
  <colItems count="10">
    <i>
      <x v="3"/>
    </i>
    <i>
      <x v="4"/>
    </i>
    <i>
      <x/>
    </i>
    <i>
      <x v="6"/>
    </i>
    <i>
      <x v="5"/>
    </i>
    <i>
      <x v="2"/>
    </i>
    <i>
      <x v="7"/>
    </i>
    <i>
      <x v="8"/>
    </i>
    <i>
      <x v="1"/>
    </i>
    <i t="grand">
      <x/>
    </i>
  </colItems>
  <dataFields count="1">
    <dataField name="합계 : 부상자 수" fld="8" baseField="3" baseItem="0"/>
  </dataFields>
  <formats count="4">
    <format dxfId="81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80">
      <pivotArea dataOnly="0" labelOnly="1" fieldPosition="0">
        <references count="1">
          <reference field="4" count="1">
            <x v="3"/>
          </reference>
        </references>
      </pivotArea>
    </format>
    <format dxfId="79">
      <pivotArea dataOnly="0" labelOnly="1" fieldPosition="0">
        <references count="1">
          <reference field="3" count="1">
            <x v="0"/>
          </reference>
        </references>
      </pivotArea>
    </format>
    <format dxfId="78">
      <pivotArea field="3" grandCol="1" collapsedLevelsAreSubtotals="1" axis="axisRow" fieldPosition="0">
        <references count="1">
          <reference field="3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피벗 테이블10" cacheId="67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A34:C38" firstHeaderRow="0" firstDataRow="1" firstDataCol="1"/>
  <pivotFields count="10">
    <pivotField showAll="0"/>
    <pivotField showAll="0"/>
    <pivotField showAll="0"/>
    <pivotField showAll="0"/>
    <pivotField showAll="0"/>
    <pivotField axis="axisRow" showAll="0" sortType="descending">
      <items count="4"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dataField="1" showAll="0"/>
    <pivotField dataField="1" showAll="0"/>
    <pivotField showAll="0"/>
  </pivotFields>
  <rowFields count="1">
    <field x="5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합계 : 사망자 수" fld="7" baseField="5" baseItem="0"/>
    <dataField name="합계 : 부상자 수" fld="8" baseField="5" baseItem="0"/>
  </dataFields>
  <formats count="2">
    <format dxfId="83">
      <pivotArea collapsedLevelsAreSubtotals="1" fieldPosition="0">
        <references count="2">
          <reference field="4294967294" count="1" selected="0">
            <x v="1"/>
          </reference>
          <reference field="5" count="1">
            <x v="1"/>
          </reference>
        </references>
      </pivotArea>
    </format>
    <format dxfId="82">
      <pivotArea dataOnly="0" fieldPosition="0">
        <references count="1">
          <reference field="5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피벗 테이블8" cacheId="67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A27:C30" firstHeaderRow="0" firstDataRow="1" firstDataCol="1"/>
  <pivotFields count="10"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1"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합계 : 사망자 수" fld="7" baseField="1" baseItem="1"/>
    <dataField name="합계 : 부상자 수" fld="8" baseField="1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피벗 테이블6" cacheId="67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G14:K25" firstHeaderRow="1" firstDataRow="2" firstDataCol="1"/>
  <pivotFields count="10">
    <pivotField showAll="0"/>
    <pivotField showAll="0"/>
    <pivotField showAll="0"/>
    <pivotField showAll="0"/>
    <pivotField axis="axisRow" showAll="0" sortType="descending">
      <items count="10">
        <item x="4"/>
        <item x="6"/>
        <item x="5"/>
        <item x="0"/>
        <item x="1"/>
        <item x="3"/>
        <item x="2"/>
        <item x="7"/>
        <item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sortType="descending">
      <items count="4"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showAll="0"/>
    <pivotField showAll="0"/>
  </pivotFields>
  <rowFields count="1">
    <field x="4"/>
  </rowFields>
  <rowItems count="10">
    <i>
      <x v="3"/>
    </i>
    <i>
      <x v="4"/>
    </i>
    <i>
      <x/>
    </i>
    <i>
      <x v="6"/>
    </i>
    <i>
      <x v="5"/>
    </i>
    <i>
      <x v="2"/>
    </i>
    <i>
      <x v="7"/>
    </i>
    <i>
      <x v="8"/>
    </i>
    <i>
      <x v="1"/>
    </i>
    <i t="grand">
      <x/>
    </i>
  </rowItems>
  <colFields count="1">
    <field x="5"/>
  </colFields>
  <colItems count="4">
    <i>
      <x v="1"/>
    </i>
    <i>
      <x v="2"/>
    </i>
    <i>
      <x/>
    </i>
    <i t="grand">
      <x/>
    </i>
  </colItems>
  <dataFields count="1">
    <dataField name="합계 : 부상자 수" fld="8" baseField="4" baseItem="0"/>
  </dataFields>
  <formats count="4">
    <format dxfId="87">
      <pivotArea dataOnly="0" labelOnly="1" fieldPosition="0">
        <references count="1">
          <reference field="5" count="1">
            <x v="1"/>
          </reference>
        </references>
      </pivotArea>
    </format>
    <format dxfId="86">
      <pivotArea field="5" grandRow="1" outline="0" collapsedLevelsAreSubtotals="1" axis="axisCol" fieldPosition="0">
        <references count="1">
          <reference field="5" count="1" selected="0">
            <x v="1"/>
          </reference>
        </references>
      </pivotArea>
    </format>
    <format dxfId="85">
      <pivotArea dataOnly="0" labelOnly="1" fieldPosition="0">
        <references count="1">
          <reference field="4" count="1">
            <x v="3"/>
          </reference>
        </references>
      </pivotArea>
    </format>
    <format dxfId="84">
      <pivotArea field="4" grandCol="1" collapsedLevelsAreSubtotals="1" axis="axisRow" fieldPosition="0">
        <references count="1">
          <reference field="4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drawing" Target="../drawings/drawing1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selection activeCell="N10" sqref="N10"/>
    </sheetView>
  </sheetViews>
  <sheetFormatPr defaultRowHeight="16.5" x14ac:dyDescent="0.3"/>
  <cols>
    <col min="1" max="1" width="6.25" style="6" customWidth="1"/>
    <col min="4" max="4" width="16.25" customWidth="1"/>
    <col min="5" max="5" width="12.25" customWidth="1"/>
    <col min="6" max="6" width="10.75" customWidth="1"/>
    <col min="7" max="7" width="7.875" customWidth="1"/>
    <col min="10" max="10" width="23.75" customWidth="1"/>
    <col min="11" max="11" width="85.5" customWidth="1"/>
  </cols>
  <sheetData>
    <row r="1" spans="1:12" ht="26.25" x14ac:dyDescent="0.3">
      <c r="A1" s="20" t="s">
        <v>26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x14ac:dyDescent="0.3">
      <c r="K2" s="21"/>
      <c r="L2" s="21"/>
    </row>
    <row r="3" spans="1:12" s="8" customFormat="1" ht="23.25" customHeight="1" x14ac:dyDescent="0.3">
      <c r="A3" s="7" t="s">
        <v>0</v>
      </c>
      <c r="B3" s="7" t="s">
        <v>2</v>
      </c>
      <c r="C3" s="7" t="s">
        <v>1</v>
      </c>
      <c r="D3" s="7" t="s">
        <v>4</v>
      </c>
      <c r="E3" s="7" t="s">
        <v>3</v>
      </c>
      <c r="F3" s="7" t="s">
        <v>34</v>
      </c>
      <c r="G3" s="7" t="s">
        <v>58</v>
      </c>
      <c r="H3" s="7" t="s">
        <v>8</v>
      </c>
      <c r="I3" s="7" t="s">
        <v>12</v>
      </c>
      <c r="J3" s="7" t="s">
        <v>5</v>
      </c>
      <c r="K3" s="7" t="s">
        <v>6</v>
      </c>
      <c r="L3" s="7" t="s">
        <v>7</v>
      </c>
    </row>
    <row r="4" spans="1:12" x14ac:dyDescent="0.3">
      <c r="A4" s="5">
        <v>1</v>
      </c>
      <c r="B4" s="5" t="s">
        <v>27</v>
      </c>
      <c r="C4" s="5" t="s">
        <v>28</v>
      </c>
      <c r="D4" s="5" t="s">
        <v>30</v>
      </c>
      <c r="E4" s="5" t="s">
        <v>32</v>
      </c>
      <c r="F4" s="5" t="s">
        <v>36</v>
      </c>
      <c r="G4" s="5">
        <v>61</v>
      </c>
      <c r="H4" s="5"/>
      <c r="I4" s="5">
        <v>1</v>
      </c>
      <c r="J4" s="22" t="s">
        <v>14</v>
      </c>
      <c r="K4" s="3" t="s">
        <v>145</v>
      </c>
      <c r="L4" s="2"/>
    </row>
    <row r="5" spans="1:12" x14ac:dyDescent="0.3">
      <c r="A5" s="5">
        <v>2</v>
      </c>
      <c r="B5" s="5" t="s">
        <v>33</v>
      </c>
      <c r="C5" s="5" t="s">
        <v>15</v>
      </c>
      <c r="D5" s="5" t="s">
        <v>42</v>
      </c>
      <c r="E5" s="5" t="s">
        <v>32</v>
      </c>
      <c r="F5" s="5" t="s">
        <v>38</v>
      </c>
      <c r="G5" s="5">
        <v>0</v>
      </c>
      <c r="H5" s="5"/>
      <c r="I5" s="5">
        <v>1</v>
      </c>
      <c r="J5" s="22" t="s">
        <v>14</v>
      </c>
      <c r="K5" s="3" t="s">
        <v>39</v>
      </c>
      <c r="L5" s="2"/>
    </row>
    <row r="6" spans="1:12" x14ac:dyDescent="0.3">
      <c r="A6" s="5">
        <v>3</v>
      </c>
      <c r="B6" s="5" t="s">
        <v>33</v>
      </c>
      <c r="C6" s="5" t="s">
        <v>40</v>
      </c>
      <c r="D6" s="5" t="s">
        <v>72</v>
      </c>
      <c r="E6" s="5" t="s">
        <v>32</v>
      </c>
      <c r="F6" s="5" t="s">
        <v>44</v>
      </c>
      <c r="G6" s="5">
        <v>65</v>
      </c>
      <c r="H6" s="5"/>
      <c r="I6" s="5">
        <v>1</v>
      </c>
      <c r="J6" s="22" t="s">
        <v>14</v>
      </c>
      <c r="K6" s="3" t="s">
        <v>45</v>
      </c>
      <c r="L6" s="2"/>
    </row>
    <row r="7" spans="1:12" x14ac:dyDescent="0.3">
      <c r="A7" s="5">
        <v>4</v>
      </c>
      <c r="B7" s="5" t="s">
        <v>27</v>
      </c>
      <c r="C7" s="5" t="s">
        <v>40</v>
      </c>
      <c r="D7" s="5" t="s">
        <v>47</v>
      </c>
      <c r="E7" s="5" t="s">
        <v>11</v>
      </c>
      <c r="F7" s="5" t="s">
        <v>36</v>
      </c>
      <c r="G7" s="5">
        <v>0</v>
      </c>
      <c r="H7" s="5"/>
      <c r="I7" s="5">
        <v>1</v>
      </c>
      <c r="J7" s="22" t="s">
        <v>14</v>
      </c>
      <c r="K7" s="3" t="s">
        <v>48</v>
      </c>
      <c r="L7" s="2"/>
    </row>
    <row r="8" spans="1:12" x14ac:dyDescent="0.3">
      <c r="A8" s="5">
        <v>5</v>
      </c>
      <c r="B8" s="5" t="s">
        <v>27</v>
      </c>
      <c r="C8" s="5" t="s">
        <v>49</v>
      </c>
      <c r="D8" s="5" t="s">
        <v>51</v>
      </c>
      <c r="E8" s="5" t="s">
        <v>53</v>
      </c>
      <c r="F8" s="5" t="s">
        <v>36</v>
      </c>
      <c r="G8" s="5">
        <v>58</v>
      </c>
      <c r="H8" s="5"/>
      <c r="I8" s="5">
        <v>1</v>
      </c>
      <c r="J8" s="22" t="s">
        <v>14</v>
      </c>
      <c r="K8" s="4" t="s">
        <v>54</v>
      </c>
      <c r="L8" s="2"/>
    </row>
    <row r="9" spans="1:12" x14ac:dyDescent="0.3">
      <c r="A9" s="5">
        <v>6</v>
      </c>
      <c r="B9" s="5" t="s">
        <v>33</v>
      </c>
      <c r="C9" s="5" t="s">
        <v>55</v>
      </c>
      <c r="D9" s="5" t="s">
        <v>10</v>
      </c>
      <c r="E9" s="5" t="s">
        <v>57</v>
      </c>
      <c r="F9" s="5" t="s">
        <v>44</v>
      </c>
      <c r="G9" s="5">
        <v>63</v>
      </c>
      <c r="H9" s="5"/>
      <c r="I9" s="5">
        <v>1</v>
      </c>
      <c r="J9" s="22" t="s">
        <v>14</v>
      </c>
      <c r="K9" s="3" t="s">
        <v>59</v>
      </c>
      <c r="L9" s="2"/>
    </row>
    <row r="10" spans="1:12" x14ac:dyDescent="0.3">
      <c r="A10" s="5">
        <v>7</v>
      </c>
      <c r="B10" s="5" t="s">
        <v>33</v>
      </c>
      <c r="C10" s="5" t="s">
        <v>60</v>
      </c>
      <c r="D10" s="5" t="s">
        <v>42</v>
      </c>
      <c r="E10" s="5" t="s">
        <v>9</v>
      </c>
      <c r="F10" s="5" t="s">
        <v>44</v>
      </c>
      <c r="G10" s="5">
        <v>62</v>
      </c>
      <c r="H10" s="5"/>
      <c r="I10" s="5">
        <v>1</v>
      </c>
      <c r="J10" s="22" t="s">
        <v>61</v>
      </c>
      <c r="K10" s="3" t="s">
        <v>62</v>
      </c>
      <c r="L10" s="2"/>
    </row>
    <row r="11" spans="1:12" x14ac:dyDescent="0.3">
      <c r="A11" s="5">
        <v>8</v>
      </c>
      <c r="B11" s="5" t="s">
        <v>33</v>
      </c>
      <c r="C11" s="5" t="s">
        <v>17</v>
      </c>
      <c r="D11" s="5" t="s">
        <v>10</v>
      </c>
      <c r="E11" s="5" t="s">
        <v>53</v>
      </c>
      <c r="F11" s="5" t="s">
        <v>44</v>
      </c>
      <c r="G11" s="5">
        <v>0</v>
      </c>
      <c r="H11" s="5"/>
      <c r="I11" s="5">
        <v>1</v>
      </c>
      <c r="J11" s="22" t="s">
        <v>14</v>
      </c>
      <c r="K11" s="3" t="s">
        <v>63</v>
      </c>
      <c r="L11" s="2"/>
    </row>
    <row r="12" spans="1:12" x14ac:dyDescent="0.3">
      <c r="A12" s="5">
        <v>9</v>
      </c>
      <c r="B12" s="5" t="s">
        <v>33</v>
      </c>
      <c r="C12" s="5" t="s">
        <v>64</v>
      </c>
      <c r="D12" s="5" t="s">
        <v>47</v>
      </c>
      <c r="E12" s="5" t="s">
        <v>11</v>
      </c>
      <c r="F12" s="5" t="s">
        <v>36</v>
      </c>
      <c r="G12" s="5">
        <v>0</v>
      </c>
      <c r="H12" s="5"/>
      <c r="I12" s="5">
        <v>1</v>
      </c>
      <c r="J12" s="22" t="s">
        <v>61</v>
      </c>
      <c r="K12" s="4" t="s">
        <v>65</v>
      </c>
      <c r="L12" s="2"/>
    </row>
    <row r="13" spans="1:12" x14ac:dyDescent="0.3">
      <c r="A13" s="5">
        <v>10</v>
      </c>
      <c r="B13" s="5" t="s">
        <v>33</v>
      </c>
      <c r="C13" s="5" t="s">
        <v>66</v>
      </c>
      <c r="D13" s="5" t="s">
        <v>68</v>
      </c>
      <c r="E13" s="5" t="s">
        <v>11</v>
      </c>
      <c r="F13" s="5" t="s">
        <v>36</v>
      </c>
      <c r="G13" s="5">
        <v>0</v>
      </c>
      <c r="H13" s="5"/>
      <c r="I13" s="5">
        <v>1</v>
      </c>
      <c r="J13" s="22" t="s">
        <v>14</v>
      </c>
      <c r="K13" s="4" t="s">
        <v>69</v>
      </c>
      <c r="L13" s="2"/>
    </row>
    <row r="14" spans="1:12" x14ac:dyDescent="0.3">
      <c r="A14" s="5">
        <v>11</v>
      </c>
      <c r="B14" s="5" t="s">
        <v>27</v>
      </c>
      <c r="C14" s="5" t="s">
        <v>70</v>
      </c>
      <c r="D14" s="5" t="s">
        <v>72</v>
      </c>
      <c r="E14" s="5" t="s">
        <v>9</v>
      </c>
      <c r="F14" s="5" t="s">
        <v>36</v>
      </c>
      <c r="G14" s="5">
        <v>57</v>
      </c>
      <c r="H14" s="5"/>
      <c r="I14" s="5">
        <v>1</v>
      </c>
      <c r="J14" s="22" t="s">
        <v>14</v>
      </c>
      <c r="K14" s="3" t="s">
        <v>73</v>
      </c>
      <c r="L14" s="2"/>
    </row>
    <row r="15" spans="1:12" x14ac:dyDescent="0.3">
      <c r="A15" s="5">
        <v>12</v>
      </c>
      <c r="B15" s="5" t="s">
        <v>27</v>
      </c>
      <c r="C15" s="5" t="s">
        <v>74</v>
      </c>
      <c r="D15" s="5" t="s">
        <v>30</v>
      </c>
      <c r="E15" s="5" t="s">
        <v>53</v>
      </c>
      <c r="F15" s="5" t="s">
        <v>36</v>
      </c>
      <c r="G15" s="5">
        <v>58</v>
      </c>
      <c r="H15" s="5"/>
      <c r="I15" s="5">
        <v>1</v>
      </c>
      <c r="J15" s="22" t="s">
        <v>14</v>
      </c>
      <c r="K15" s="3" t="s">
        <v>75</v>
      </c>
      <c r="L15" s="2"/>
    </row>
    <row r="16" spans="1:12" x14ac:dyDescent="0.3">
      <c r="A16" s="5">
        <v>13</v>
      </c>
      <c r="B16" s="5" t="s">
        <v>27</v>
      </c>
      <c r="C16" s="5" t="s">
        <v>76</v>
      </c>
      <c r="D16" s="5" t="s">
        <v>30</v>
      </c>
      <c r="E16" s="5" t="s">
        <v>11</v>
      </c>
      <c r="F16" s="5" t="s">
        <v>36</v>
      </c>
      <c r="G16" s="5">
        <v>58</v>
      </c>
      <c r="H16" s="5"/>
      <c r="I16" s="5">
        <v>1</v>
      </c>
      <c r="J16" s="22" t="s">
        <v>108</v>
      </c>
      <c r="K16" s="3" t="s">
        <v>79</v>
      </c>
      <c r="L16" s="2"/>
    </row>
    <row r="17" spans="1:12" x14ac:dyDescent="0.3">
      <c r="A17" s="5">
        <v>14</v>
      </c>
      <c r="B17" s="5" t="s">
        <v>77</v>
      </c>
      <c r="C17" s="5" t="s">
        <v>78</v>
      </c>
      <c r="D17" s="5" t="s">
        <v>51</v>
      </c>
      <c r="E17" s="5" t="s">
        <v>32</v>
      </c>
      <c r="F17" s="5" t="s">
        <v>36</v>
      </c>
      <c r="G17" s="5">
        <v>58</v>
      </c>
      <c r="H17" s="5"/>
      <c r="I17" s="5">
        <v>1</v>
      </c>
      <c r="J17" s="22" t="s">
        <v>90</v>
      </c>
      <c r="K17" s="3" t="s">
        <v>80</v>
      </c>
      <c r="L17" s="2"/>
    </row>
    <row r="18" spans="1:12" x14ac:dyDescent="0.3">
      <c r="A18" s="5">
        <v>15</v>
      </c>
      <c r="B18" s="5" t="s">
        <v>77</v>
      </c>
      <c r="C18" s="5" t="s">
        <v>81</v>
      </c>
      <c r="D18" s="5" t="s">
        <v>47</v>
      </c>
      <c r="E18" s="5" t="s">
        <v>32</v>
      </c>
      <c r="F18" s="5" t="s">
        <v>36</v>
      </c>
      <c r="G18" s="5">
        <v>58</v>
      </c>
      <c r="H18" s="5"/>
      <c r="I18" s="5">
        <v>1</v>
      </c>
      <c r="J18" s="22" t="s">
        <v>90</v>
      </c>
      <c r="K18" s="3" t="s">
        <v>82</v>
      </c>
      <c r="L18" s="2"/>
    </row>
    <row r="19" spans="1:12" x14ac:dyDescent="0.3">
      <c r="A19" s="5">
        <v>16</v>
      </c>
      <c r="B19" s="5" t="s">
        <v>77</v>
      </c>
      <c r="C19" s="5" t="s">
        <v>83</v>
      </c>
      <c r="D19" s="5" t="s">
        <v>85</v>
      </c>
      <c r="E19" s="5" t="s">
        <v>32</v>
      </c>
      <c r="F19" s="5" t="s">
        <v>36</v>
      </c>
      <c r="G19" s="5">
        <v>66</v>
      </c>
      <c r="H19" s="5"/>
      <c r="I19" s="5">
        <v>1</v>
      </c>
      <c r="J19" s="22" t="s">
        <v>14</v>
      </c>
      <c r="K19" s="3" t="s">
        <v>86</v>
      </c>
      <c r="L19" s="2"/>
    </row>
    <row r="20" spans="1:12" x14ac:dyDescent="0.3">
      <c r="A20" s="5">
        <v>17</v>
      </c>
      <c r="B20" s="5" t="s">
        <v>77</v>
      </c>
      <c r="C20" s="5" t="s">
        <v>87</v>
      </c>
      <c r="D20" s="5" t="s">
        <v>10</v>
      </c>
      <c r="E20" s="5" t="s">
        <v>57</v>
      </c>
      <c r="F20" s="5" t="s">
        <v>36</v>
      </c>
      <c r="G20" s="5">
        <v>63</v>
      </c>
      <c r="H20" s="5">
        <v>1</v>
      </c>
      <c r="I20" s="5"/>
      <c r="J20" s="22" t="s">
        <v>14</v>
      </c>
      <c r="K20" s="4" t="s">
        <v>88</v>
      </c>
      <c r="L20" s="2"/>
    </row>
    <row r="21" spans="1:12" x14ac:dyDescent="0.3">
      <c r="A21" s="5">
        <v>18</v>
      </c>
      <c r="B21" s="5" t="s">
        <v>77</v>
      </c>
      <c r="C21" s="5" t="s">
        <v>89</v>
      </c>
      <c r="D21" s="5" t="s">
        <v>30</v>
      </c>
      <c r="E21" s="5" t="s">
        <v>11</v>
      </c>
      <c r="F21" s="5" t="s">
        <v>36</v>
      </c>
      <c r="G21" s="5">
        <v>48</v>
      </c>
      <c r="H21" s="5"/>
      <c r="I21" s="5">
        <v>1</v>
      </c>
      <c r="J21" s="22" t="s">
        <v>14</v>
      </c>
      <c r="K21" s="3" t="s">
        <v>91</v>
      </c>
      <c r="L21" s="2"/>
    </row>
    <row r="22" spans="1:12" x14ac:dyDescent="0.3">
      <c r="A22" s="5">
        <v>19</v>
      </c>
      <c r="B22" s="5" t="s">
        <v>77</v>
      </c>
      <c r="C22" s="5" t="s">
        <v>92</v>
      </c>
      <c r="D22" s="5" t="s">
        <v>85</v>
      </c>
      <c r="E22" s="5" t="s">
        <v>57</v>
      </c>
      <c r="F22" s="5" t="s">
        <v>36</v>
      </c>
      <c r="G22" s="5">
        <v>63</v>
      </c>
      <c r="H22" s="5"/>
      <c r="I22" s="5">
        <v>1</v>
      </c>
      <c r="J22" s="22" t="s">
        <v>14</v>
      </c>
      <c r="K22" s="4" t="s">
        <v>93</v>
      </c>
      <c r="L22" s="2"/>
    </row>
    <row r="23" spans="1:12" x14ac:dyDescent="0.3">
      <c r="A23" s="5">
        <v>20</v>
      </c>
      <c r="B23" s="5" t="s">
        <v>77</v>
      </c>
      <c r="C23" s="5" t="s">
        <v>94</v>
      </c>
      <c r="D23" s="5" t="s">
        <v>30</v>
      </c>
      <c r="E23" s="5" t="s">
        <v>16</v>
      </c>
      <c r="F23" s="5" t="s">
        <v>36</v>
      </c>
      <c r="G23" s="5">
        <v>60</v>
      </c>
      <c r="H23" s="5"/>
      <c r="I23" s="5">
        <v>1</v>
      </c>
      <c r="J23" s="22" t="s">
        <v>14</v>
      </c>
      <c r="K23" s="3" t="s">
        <v>95</v>
      </c>
      <c r="L23" s="2"/>
    </row>
    <row r="24" spans="1:12" x14ac:dyDescent="0.3">
      <c r="A24" s="5">
        <v>21</v>
      </c>
      <c r="B24" s="5" t="s">
        <v>77</v>
      </c>
      <c r="C24" s="5" t="s">
        <v>96</v>
      </c>
      <c r="D24" s="5" t="s">
        <v>30</v>
      </c>
      <c r="E24" s="5" t="s">
        <v>11</v>
      </c>
      <c r="F24" s="5" t="s">
        <v>38</v>
      </c>
      <c r="G24" s="5">
        <v>54</v>
      </c>
      <c r="H24" s="5"/>
      <c r="I24" s="5">
        <v>1</v>
      </c>
      <c r="J24" s="22" t="s">
        <v>90</v>
      </c>
      <c r="K24" s="4" t="s">
        <v>97</v>
      </c>
      <c r="L24" s="2"/>
    </row>
    <row r="25" spans="1:12" x14ac:dyDescent="0.3">
      <c r="A25" s="5">
        <v>22</v>
      </c>
      <c r="B25" s="5" t="s">
        <v>77</v>
      </c>
      <c r="C25" s="5" t="s">
        <v>98</v>
      </c>
      <c r="D25" s="5" t="s">
        <v>47</v>
      </c>
      <c r="E25" s="5" t="s">
        <v>32</v>
      </c>
      <c r="F25" s="5" t="s">
        <v>36</v>
      </c>
      <c r="G25" s="5">
        <v>68</v>
      </c>
      <c r="H25" s="5"/>
      <c r="I25" s="5">
        <v>1</v>
      </c>
      <c r="J25" s="22" t="s">
        <v>14</v>
      </c>
      <c r="K25" s="3" t="s">
        <v>99</v>
      </c>
      <c r="L25" s="2"/>
    </row>
    <row r="26" spans="1:12" x14ac:dyDescent="0.3">
      <c r="A26" s="5">
        <v>23</v>
      </c>
      <c r="B26" s="5" t="s">
        <v>77</v>
      </c>
      <c r="C26" s="5" t="s">
        <v>100</v>
      </c>
      <c r="D26" s="5" t="s">
        <v>85</v>
      </c>
      <c r="E26" s="5" t="s">
        <v>13</v>
      </c>
      <c r="F26" s="5" t="s">
        <v>36</v>
      </c>
      <c r="G26" s="5">
        <v>62</v>
      </c>
      <c r="H26" s="5"/>
      <c r="I26" s="5">
        <v>1</v>
      </c>
      <c r="J26" s="22" t="s">
        <v>14</v>
      </c>
      <c r="K26" s="3" t="s">
        <v>101</v>
      </c>
      <c r="L26" s="2"/>
    </row>
    <row r="27" spans="1:12" x14ac:dyDescent="0.3">
      <c r="A27" s="5">
        <v>24</v>
      </c>
      <c r="B27" s="5" t="s">
        <v>77</v>
      </c>
      <c r="C27" s="5" t="s">
        <v>102</v>
      </c>
      <c r="D27" s="5" t="s">
        <v>47</v>
      </c>
      <c r="E27" s="5" t="s">
        <v>57</v>
      </c>
      <c r="F27" s="5" t="s">
        <v>36</v>
      </c>
      <c r="G27" s="5">
        <v>53</v>
      </c>
      <c r="H27" s="5"/>
      <c r="I27" s="5">
        <v>1</v>
      </c>
      <c r="J27" s="22" t="s">
        <v>14</v>
      </c>
      <c r="K27" s="3" t="s">
        <v>103</v>
      </c>
      <c r="L27" s="2"/>
    </row>
    <row r="28" spans="1:12" x14ac:dyDescent="0.3">
      <c r="A28" s="5">
        <v>25</v>
      </c>
      <c r="B28" s="5" t="s">
        <v>77</v>
      </c>
      <c r="C28" s="5" t="s">
        <v>104</v>
      </c>
      <c r="D28" s="5" t="s">
        <v>85</v>
      </c>
      <c r="E28" s="5" t="s">
        <v>106</v>
      </c>
      <c r="F28" s="5" t="s">
        <v>38</v>
      </c>
      <c r="G28" s="5">
        <v>61</v>
      </c>
      <c r="H28" s="5"/>
      <c r="I28" s="5">
        <v>1</v>
      </c>
      <c r="J28" s="22" t="s">
        <v>108</v>
      </c>
      <c r="K28" s="4" t="s">
        <v>107</v>
      </c>
      <c r="L28" s="2"/>
    </row>
    <row r="29" spans="1:12" x14ac:dyDescent="0.3">
      <c r="A29" s="5">
        <v>26</v>
      </c>
      <c r="B29" s="5" t="s">
        <v>77</v>
      </c>
      <c r="C29" s="5" t="s">
        <v>109</v>
      </c>
      <c r="D29" s="5" t="s">
        <v>30</v>
      </c>
      <c r="E29" s="5" t="s">
        <v>32</v>
      </c>
      <c r="F29" s="5" t="s">
        <v>36</v>
      </c>
      <c r="G29" s="5">
        <v>54</v>
      </c>
      <c r="H29" s="5"/>
      <c r="I29" s="5">
        <v>1</v>
      </c>
      <c r="J29" s="22" t="s">
        <v>110</v>
      </c>
      <c r="K29" s="3" t="s">
        <v>111</v>
      </c>
      <c r="L29" s="2"/>
    </row>
    <row r="30" spans="1:12" x14ac:dyDescent="0.3">
      <c r="A30" s="5">
        <v>27</v>
      </c>
      <c r="B30" s="5" t="s">
        <v>77</v>
      </c>
      <c r="C30" s="5" t="s">
        <v>112</v>
      </c>
      <c r="D30" s="5" t="s">
        <v>51</v>
      </c>
      <c r="E30" s="5" t="s">
        <v>32</v>
      </c>
      <c r="F30" s="5" t="s">
        <v>36</v>
      </c>
      <c r="G30" s="5">
        <v>61</v>
      </c>
      <c r="H30" s="5"/>
      <c r="I30" s="5">
        <v>1</v>
      </c>
      <c r="J30" s="22" t="s">
        <v>14</v>
      </c>
      <c r="K30" s="3" t="s">
        <v>146</v>
      </c>
      <c r="L30" s="2"/>
    </row>
    <row r="31" spans="1:12" x14ac:dyDescent="0.3">
      <c r="A31" s="5">
        <v>28</v>
      </c>
      <c r="B31" s="5" t="s">
        <v>77</v>
      </c>
      <c r="C31" s="5" t="s">
        <v>113</v>
      </c>
      <c r="D31" s="5" t="s">
        <v>30</v>
      </c>
      <c r="E31" s="5" t="s">
        <v>32</v>
      </c>
      <c r="F31" s="5" t="s">
        <v>36</v>
      </c>
      <c r="G31" s="5">
        <v>45</v>
      </c>
      <c r="H31" s="5"/>
      <c r="I31" s="5">
        <v>1</v>
      </c>
      <c r="J31" s="22" t="s">
        <v>110</v>
      </c>
      <c r="K31" s="3" t="s">
        <v>114</v>
      </c>
      <c r="L31" s="2"/>
    </row>
    <row r="32" spans="1:12" x14ac:dyDescent="0.3">
      <c r="A32" s="5">
        <v>29</v>
      </c>
      <c r="B32" s="5" t="s">
        <v>77</v>
      </c>
      <c r="C32" s="5" t="s">
        <v>115</v>
      </c>
      <c r="D32" s="5" t="s">
        <v>72</v>
      </c>
      <c r="E32" s="5" t="s">
        <v>106</v>
      </c>
      <c r="F32" s="5" t="s">
        <v>38</v>
      </c>
      <c r="G32" s="5">
        <v>26</v>
      </c>
      <c r="H32" s="5">
        <v>1</v>
      </c>
      <c r="I32" s="5"/>
      <c r="J32" s="22" t="s">
        <v>108</v>
      </c>
      <c r="K32" s="3" t="s">
        <v>116</v>
      </c>
      <c r="L32" s="2"/>
    </row>
    <row r="33" spans="1:13" x14ac:dyDescent="0.3">
      <c r="A33" s="5">
        <v>30</v>
      </c>
      <c r="B33" s="5" t="s">
        <v>77</v>
      </c>
      <c r="C33" s="5" t="s">
        <v>117</v>
      </c>
      <c r="D33" s="5" t="s">
        <v>47</v>
      </c>
      <c r="E33" s="5" t="s">
        <v>32</v>
      </c>
      <c r="F33" s="5" t="s">
        <v>36</v>
      </c>
      <c r="G33" s="5">
        <v>65</v>
      </c>
      <c r="H33" s="5"/>
      <c r="I33" s="5">
        <v>1</v>
      </c>
      <c r="J33" s="22" t="s">
        <v>108</v>
      </c>
      <c r="K33" s="4" t="s">
        <v>118</v>
      </c>
      <c r="L33" s="2"/>
    </row>
    <row r="34" spans="1:13" x14ac:dyDescent="0.3">
      <c r="A34" s="5">
        <v>31</v>
      </c>
      <c r="B34" s="5" t="s">
        <v>119</v>
      </c>
      <c r="C34" s="5" t="s">
        <v>120</v>
      </c>
      <c r="D34" s="5" t="s">
        <v>68</v>
      </c>
      <c r="E34" s="5" t="s">
        <v>16</v>
      </c>
      <c r="F34" s="5" t="s">
        <v>38</v>
      </c>
      <c r="G34" s="5">
        <v>53</v>
      </c>
      <c r="H34" s="5"/>
      <c r="I34" s="5">
        <v>1</v>
      </c>
      <c r="J34" s="22" t="s">
        <v>14</v>
      </c>
      <c r="K34" s="4" t="s">
        <v>121</v>
      </c>
      <c r="L34" s="2"/>
    </row>
    <row r="35" spans="1:13" x14ac:dyDescent="0.3">
      <c r="A35" s="5">
        <v>32</v>
      </c>
      <c r="B35" s="5" t="s">
        <v>77</v>
      </c>
      <c r="C35" s="5" t="s">
        <v>122</v>
      </c>
      <c r="D35" s="5" t="s">
        <v>30</v>
      </c>
      <c r="E35" s="5" t="s">
        <v>9</v>
      </c>
      <c r="F35" s="5" t="s">
        <v>36</v>
      </c>
      <c r="G35" s="5">
        <v>64</v>
      </c>
      <c r="H35" s="5"/>
      <c r="I35" s="5">
        <v>1</v>
      </c>
      <c r="J35" s="22" t="s">
        <v>110</v>
      </c>
      <c r="K35" s="3" t="s">
        <v>123</v>
      </c>
      <c r="L35" s="2"/>
    </row>
    <row r="36" spans="1:13" x14ac:dyDescent="0.3">
      <c r="A36" s="5">
        <v>33</v>
      </c>
      <c r="B36" s="5" t="s">
        <v>77</v>
      </c>
      <c r="C36" s="5" t="s">
        <v>124</v>
      </c>
      <c r="D36" s="5" t="s">
        <v>30</v>
      </c>
      <c r="E36" s="5" t="s">
        <v>126</v>
      </c>
      <c r="F36" s="5" t="s">
        <v>36</v>
      </c>
      <c r="G36" s="5">
        <v>0</v>
      </c>
      <c r="H36" s="5">
        <v>1</v>
      </c>
      <c r="I36" s="5">
        <v>1</v>
      </c>
      <c r="J36" s="22" t="s">
        <v>110</v>
      </c>
      <c r="K36" s="3" t="s">
        <v>127</v>
      </c>
      <c r="L36" s="2"/>
      <c r="M36" s="1"/>
    </row>
    <row r="38" spans="1:13" x14ac:dyDescent="0.3">
      <c r="D38" s="18" t="s">
        <v>137</v>
      </c>
    </row>
  </sheetData>
  <autoFilter ref="A3:M36"/>
  <mergeCells count="2">
    <mergeCell ref="A1:L1"/>
    <mergeCell ref="K2:L2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85" orientation="landscape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opLeftCell="F1" workbookViewId="0">
      <selection activeCell="N22" sqref="N22"/>
    </sheetView>
  </sheetViews>
  <sheetFormatPr defaultRowHeight="16.5" x14ac:dyDescent="0.3"/>
  <cols>
    <col min="1" max="1" width="11.875" customWidth="1"/>
    <col min="2" max="3" width="15.875" customWidth="1"/>
    <col min="4" max="4" width="5.5" customWidth="1"/>
    <col min="5" max="6" width="7.375" customWidth="1"/>
    <col min="7" max="7" width="15.875" customWidth="1"/>
    <col min="8" max="9" width="14" customWidth="1"/>
    <col min="10" max="11" width="16.125" customWidth="1"/>
    <col min="12" max="14" width="7.375" customWidth="1"/>
    <col min="15" max="16" width="5.5" customWidth="1"/>
    <col min="17" max="17" width="7.375" customWidth="1"/>
    <col min="18" max="19" width="20.75" customWidth="1"/>
    <col min="20" max="21" width="20.75" bestFit="1" customWidth="1"/>
  </cols>
  <sheetData>
    <row r="1" spans="1:17" x14ac:dyDescent="0.3">
      <c r="A1" s="13" t="s">
        <v>132</v>
      </c>
    </row>
    <row r="2" spans="1:17" x14ac:dyDescent="0.3">
      <c r="A2" s="9" t="s">
        <v>19</v>
      </c>
      <c r="B2" t="s">
        <v>128</v>
      </c>
      <c r="C2" t="s">
        <v>129</v>
      </c>
      <c r="G2" s="9" t="s">
        <v>129</v>
      </c>
      <c r="H2" s="9" t="s">
        <v>23</v>
      </c>
    </row>
    <row r="3" spans="1:17" x14ac:dyDescent="0.3">
      <c r="A3" s="16" t="s">
        <v>29</v>
      </c>
      <c r="B3" s="12">
        <v>1</v>
      </c>
      <c r="C3" s="15">
        <v>10</v>
      </c>
      <c r="D3" s="17">
        <f>GETPIVOTDATA("합계 : 부상자 수",$A$2,"공종","교량공")/GETPIVOTDATA("합계 : 부상자 수",$A$2)</f>
        <v>0.32258064516129031</v>
      </c>
      <c r="E3">
        <v>11</v>
      </c>
      <c r="F3" s="19">
        <f>E3/34</f>
        <v>0.3235294117647059</v>
      </c>
      <c r="G3" s="9" t="s">
        <v>19</v>
      </c>
      <c r="H3" s="1" t="s">
        <v>31</v>
      </c>
      <c r="I3" t="s">
        <v>25</v>
      </c>
      <c r="J3" t="s">
        <v>20</v>
      </c>
      <c r="K3" t="s">
        <v>52</v>
      </c>
      <c r="L3" t="s">
        <v>56</v>
      </c>
      <c r="M3" t="s">
        <v>18</v>
      </c>
      <c r="N3" t="s">
        <v>105</v>
      </c>
      <c r="O3" t="s">
        <v>125</v>
      </c>
      <c r="P3" t="s">
        <v>24</v>
      </c>
      <c r="Q3" t="s">
        <v>22</v>
      </c>
    </row>
    <row r="4" spans="1:17" x14ac:dyDescent="0.3">
      <c r="A4" s="10" t="s">
        <v>46</v>
      </c>
      <c r="B4" s="12"/>
      <c r="C4" s="12">
        <v>6</v>
      </c>
      <c r="E4">
        <v>5</v>
      </c>
      <c r="F4" s="19">
        <f t="shared" ref="F4:F10" si="0">E4/34</f>
        <v>0.14705882352941177</v>
      </c>
      <c r="G4" s="16" t="s">
        <v>29</v>
      </c>
      <c r="H4" s="12">
        <v>3</v>
      </c>
      <c r="I4" s="12">
        <v>3</v>
      </c>
      <c r="J4" s="12">
        <v>1</v>
      </c>
      <c r="K4" s="12">
        <v>1</v>
      </c>
      <c r="L4" s="12"/>
      <c r="M4" s="12">
        <v>1</v>
      </c>
      <c r="N4" s="12"/>
      <c r="O4" s="12">
        <v>1</v>
      </c>
      <c r="P4" s="12"/>
      <c r="Q4" s="15">
        <v>10</v>
      </c>
    </row>
    <row r="5" spans="1:17" x14ac:dyDescent="0.3">
      <c r="A5" s="10" t="s">
        <v>84</v>
      </c>
      <c r="B5" s="12"/>
      <c r="C5" s="12">
        <v>4</v>
      </c>
      <c r="E5">
        <v>5</v>
      </c>
      <c r="F5" s="19">
        <f t="shared" si="0"/>
        <v>0.14705882352941177</v>
      </c>
      <c r="G5" s="10" t="s">
        <v>46</v>
      </c>
      <c r="H5" s="12">
        <v>3</v>
      </c>
      <c r="I5" s="12">
        <v>2</v>
      </c>
      <c r="J5" s="12"/>
      <c r="K5" s="12"/>
      <c r="L5" s="12">
        <v>1</v>
      </c>
      <c r="M5" s="12"/>
      <c r="N5" s="12"/>
      <c r="O5" s="12"/>
      <c r="P5" s="12"/>
      <c r="Q5" s="12">
        <v>6</v>
      </c>
    </row>
    <row r="6" spans="1:17" x14ac:dyDescent="0.3">
      <c r="A6" s="10" t="s">
        <v>50</v>
      </c>
      <c r="B6" s="12"/>
      <c r="C6" s="12">
        <v>3</v>
      </c>
      <c r="E6">
        <v>4</v>
      </c>
      <c r="F6" s="19">
        <f t="shared" si="0"/>
        <v>0.11764705882352941</v>
      </c>
      <c r="G6" s="10" t="s">
        <v>84</v>
      </c>
      <c r="H6" s="12">
        <v>1</v>
      </c>
      <c r="I6" s="12"/>
      <c r="J6" s="12"/>
      <c r="K6" s="12"/>
      <c r="L6" s="12">
        <v>1</v>
      </c>
      <c r="M6" s="12"/>
      <c r="N6" s="12">
        <v>1</v>
      </c>
      <c r="O6" s="12"/>
      <c r="P6" s="12">
        <v>1</v>
      </c>
      <c r="Q6" s="12">
        <v>4</v>
      </c>
    </row>
    <row r="7" spans="1:17" x14ac:dyDescent="0.3">
      <c r="A7" s="10" t="s">
        <v>67</v>
      </c>
      <c r="B7" s="12"/>
      <c r="C7" s="12">
        <v>2</v>
      </c>
      <c r="E7">
        <v>3</v>
      </c>
      <c r="F7" s="19">
        <f t="shared" si="0"/>
        <v>8.8235294117647065E-2</v>
      </c>
      <c r="G7" s="10" t="s">
        <v>50</v>
      </c>
      <c r="H7" s="12">
        <v>2</v>
      </c>
      <c r="I7" s="12"/>
      <c r="J7" s="12"/>
      <c r="K7" s="12">
        <v>1</v>
      </c>
      <c r="L7" s="12"/>
      <c r="M7" s="12"/>
      <c r="N7" s="12"/>
      <c r="O7" s="12"/>
      <c r="P7" s="12"/>
      <c r="Q7" s="12">
        <v>3</v>
      </c>
    </row>
    <row r="8" spans="1:17" x14ac:dyDescent="0.3">
      <c r="A8" s="10" t="s">
        <v>71</v>
      </c>
      <c r="B8" s="12">
        <v>1</v>
      </c>
      <c r="C8" s="12">
        <v>2</v>
      </c>
      <c r="E8">
        <v>2</v>
      </c>
      <c r="F8" s="19">
        <f t="shared" si="0"/>
        <v>5.8823529411764705E-2</v>
      </c>
      <c r="G8" s="10" t="s">
        <v>67</v>
      </c>
      <c r="H8" s="12"/>
      <c r="I8" s="12">
        <v>1</v>
      </c>
      <c r="J8" s="12"/>
      <c r="K8" s="12"/>
      <c r="L8" s="12"/>
      <c r="M8" s="12">
        <v>1</v>
      </c>
      <c r="N8" s="12"/>
      <c r="O8" s="12"/>
      <c r="P8" s="12"/>
      <c r="Q8" s="12">
        <v>2</v>
      </c>
    </row>
    <row r="9" spans="1:17" x14ac:dyDescent="0.3">
      <c r="A9" s="10" t="s">
        <v>41</v>
      </c>
      <c r="B9" s="12"/>
      <c r="C9" s="12">
        <v>2</v>
      </c>
      <c r="E9">
        <v>2</v>
      </c>
      <c r="F9" s="19">
        <f t="shared" si="0"/>
        <v>5.8823529411764705E-2</v>
      </c>
      <c r="G9" s="10" t="s">
        <v>71</v>
      </c>
      <c r="H9" s="12">
        <v>1</v>
      </c>
      <c r="I9" s="12"/>
      <c r="J9" s="12">
        <v>1</v>
      </c>
      <c r="K9" s="12"/>
      <c r="L9" s="12"/>
      <c r="M9" s="12"/>
      <c r="N9" s="12"/>
      <c r="O9" s="12"/>
      <c r="P9" s="12"/>
      <c r="Q9" s="12">
        <v>2</v>
      </c>
    </row>
    <row r="10" spans="1:17" x14ac:dyDescent="0.3">
      <c r="A10" s="10" t="s">
        <v>21</v>
      </c>
      <c r="B10" s="12">
        <v>1</v>
      </c>
      <c r="C10" s="12">
        <v>2</v>
      </c>
      <c r="E10">
        <v>2</v>
      </c>
      <c r="F10" s="19">
        <f t="shared" si="0"/>
        <v>5.8823529411764705E-2</v>
      </c>
      <c r="G10" s="10" t="s">
        <v>41</v>
      </c>
      <c r="H10" s="12">
        <v>1</v>
      </c>
      <c r="I10" s="12"/>
      <c r="J10" s="12">
        <v>1</v>
      </c>
      <c r="K10" s="12"/>
      <c r="L10" s="12"/>
      <c r="M10" s="12"/>
      <c r="N10" s="12"/>
      <c r="O10" s="12"/>
      <c r="P10" s="12"/>
      <c r="Q10" s="12">
        <v>2</v>
      </c>
    </row>
    <row r="11" spans="1:17" x14ac:dyDescent="0.3">
      <c r="A11" s="10" t="s">
        <v>22</v>
      </c>
      <c r="B11" s="12">
        <v>3</v>
      </c>
      <c r="C11" s="12">
        <v>31</v>
      </c>
      <c r="E11">
        <f>SUM(E3:E10)</f>
        <v>34</v>
      </c>
      <c r="G11" s="10" t="s">
        <v>21</v>
      </c>
      <c r="H11" s="12"/>
      <c r="I11" s="12"/>
      <c r="J11" s="12"/>
      <c r="K11" s="12">
        <v>1</v>
      </c>
      <c r="L11" s="12">
        <v>1</v>
      </c>
      <c r="M11" s="12"/>
      <c r="N11" s="12"/>
      <c r="O11" s="12"/>
      <c r="P11" s="12"/>
      <c r="Q11" s="12">
        <v>2</v>
      </c>
    </row>
    <row r="12" spans="1:17" x14ac:dyDescent="0.3">
      <c r="G12" s="10" t="s">
        <v>22</v>
      </c>
      <c r="H12" s="15">
        <v>11</v>
      </c>
      <c r="I12" s="12">
        <v>6</v>
      </c>
      <c r="J12" s="12">
        <v>3</v>
      </c>
      <c r="K12" s="12">
        <v>3</v>
      </c>
      <c r="L12" s="12">
        <v>3</v>
      </c>
      <c r="M12" s="12">
        <v>2</v>
      </c>
      <c r="N12" s="12">
        <v>1</v>
      </c>
      <c r="O12" s="12">
        <v>1</v>
      </c>
      <c r="P12" s="12">
        <v>1</v>
      </c>
      <c r="Q12" s="12">
        <v>31</v>
      </c>
    </row>
    <row r="13" spans="1:17" x14ac:dyDescent="0.3">
      <c r="A13" s="14" t="s">
        <v>133</v>
      </c>
    </row>
    <row r="14" spans="1:17" x14ac:dyDescent="0.3">
      <c r="A14" s="9" t="s">
        <v>19</v>
      </c>
      <c r="B14" t="s">
        <v>128</v>
      </c>
      <c r="C14" t="s">
        <v>129</v>
      </c>
      <c r="G14" s="9" t="s">
        <v>129</v>
      </c>
      <c r="H14" s="9" t="s">
        <v>23</v>
      </c>
    </row>
    <row r="15" spans="1:17" x14ac:dyDescent="0.3">
      <c r="A15" s="16" t="s">
        <v>31</v>
      </c>
      <c r="B15" s="12"/>
      <c r="C15" s="15">
        <v>11</v>
      </c>
      <c r="D15" s="17">
        <f>GETPIVOTDATA("합계 : 부상자 수",$A$14,"사고유형","넘어짐")/GETPIVOTDATA("합계 : 부상자 수",$A$14)</f>
        <v>0.35483870967741937</v>
      </c>
      <c r="E15">
        <v>11</v>
      </c>
      <c r="F15" s="19">
        <f>E15/34</f>
        <v>0.3235294117647059</v>
      </c>
      <c r="G15" s="9" t="s">
        <v>19</v>
      </c>
      <c r="H15" s="1" t="s">
        <v>35</v>
      </c>
      <c r="I15" t="s">
        <v>43</v>
      </c>
      <c r="J15" t="s">
        <v>37</v>
      </c>
      <c r="K15" t="s">
        <v>22</v>
      </c>
    </row>
    <row r="16" spans="1:17" x14ac:dyDescent="0.3">
      <c r="A16" s="10" t="s">
        <v>25</v>
      </c>
      <c r="B16" s="12"/>
      <c r="C16" s="12">
        <v>6</v>
      </c>
      <c r="E16">
        <v>6</v>
      </c>
      <c r="F16" s="19">
        <f t="shared" ref="F16:F23" si="1">E16/34</f>
        <v>0.17647058823529413</v>
      </c>
      <c r="G16" s="16" t="s">
        <v>31</v>
      </c>
      <c r="H16" s="12">
        <v>9</v>
      </c>
      <c r="I16" s="12">
        <v>1</v>
      </c>
      <c r="J16" s="12">
        <v>1</v>
      </c>
      <c r="K16" s="15">
        <v>11</v>
      </c>
    </row>
    <row r="17" spans="1:18" x14ac:dyDescent="0.3">
      <c r="A17" s="10" t="s">
        <v>56</v>
      </c>
      <c r="B17" s="12">
        <v>1</v>
      </c>
      <c r="C17" s="12">
        <v>3</v>
      </c>
      <c r="E17">
        <v>4</v>
      </c>
      <c r="F17" s="19">
        <f t="shared" si="1"/>
        <v>0.11764705882352941</v>
      </c>
      <c r="G17" s="10" t="s">
        <v>25</v>
      </c>
      <c r="H17" s="12">
        <v>5</v>
      </c>
      <c r="I17" s="12"/>
      <c r="J17" s="12">
        <v>1</v>
      </c>
      <c r="K17" s="12">
        <v>6</v>
      </c>
    </row>
    <row r="18" spans="1:18" x14ac:dyDescent="0.3">
      <c r="A18" s="10" t="s">
        <v>52</v>
      </c>
      <c r="B18" s="12"/>
      <c r="C18" s="12">
        <v>3</v>
      </c>
      <c r="E18">
        <v>3</v>
      </c>
      <c r="F18" s="19">
        <f t="shared" si="1"/>
        <v>8.8235294117647065E-2</v>
      </c>
      <c r="G18" s="10" t="s">
        <v>20</v>
      </c>
      <c r="H18" s="12">
        <v>2</v>
      </c>
      <c r="I18" s="12">
        <v>1</v>
      </c>
      <c r="J18" s="12"/>
      <c r="K18" s="12">
        <v>3</v>
      </c>
    </row>
    <row r="19" spans="1:18" x14ac:dyDescent="0.3">
      <c r="A19" s="10" t="s">
        <v>20</v>
      </c>
      <c r="B19" s="12"/>
      <c r="C19" s="12">
        <v>3</v>
      </c>
      <c r="E19">
        <v>3</v>
      </c>
      <c r="F19" s="19">
        <f t="shared" si="1"/>
        <v>8.8235294117647065E-2</v>
      </c>
      <c r="G19" s="10" t="s">
        <v>52</v>
      </c>
      <c r="H19" s="12">
        <v>2</v>
      </c>
      <c r="I19" s="12">
        <v>1</v>
      </c>
      <c r="J19" s="12"/>
      <c r="K19" s="12">
        <v>3</v>
      </c>
    </row>
    <row r="20" spans="1:18" x14ac:dyDescent="0.3">
      <c r="A20" s="10" t="s">
        <v>18</v>
      </c>
      <c r="B20" s="12"/>
      <c r="C20" s="12">
        <v>2</v>
      </c>
      <c r="E20">
        <v>2</v>
      </c>
      <c r="F20" s="19">
        <f t="shared" si="1"/>
        <v>5.8823529411764705E-2</v>
      </c>
      <c r="G20" s="10" t="s">
        <v>56</v>
      </c>
      <c r="H20" s="12">
        <v>2</v>
      </c>
      <c r="I20" s="12">
        <v>1</v>
      </c>
      <c r="J20" s="12"/>
      <c r="K20" s="12">
        <v>3</v>
      </c>
    </row>
    <row r="21" spans="1:18" x14ac:dyDescent="0.3">
      <c r="A21" s="10" t="s">
        <v>24</v>
      </c>
      <c r="B21" s="12"/>
      <c r="C21" s="12">
        <v>1</v>
      </c>
      <c r="E21">
        <v>1</v>
      </c>
      <c r="F21" s="19">
        <f t="shared" si="1"/>
        <v>2.9411764705882353E-2</v>
      </c>
      <c r="G21" s="10" t="s">
        <v>18</v>
      </c>
      <c r="H21" s="12">
        <v>1</v>
      </c>
      <c r="I21" s="12"/>
      <c r="J21" s="12">
        <v>1</v>
      </c>
      <c r="K21" s="12">
        <v>2</v>
      </c>
    </row>
    <row r="22" spans="1:18" x14ac:dyDescent="0.3">
      <c r="A22" s="10" t="s">
        <v>125</v>
      </c>
      <c r="B22" s="12">
        <v>1</v>
      </c>
      <c r="C22" s="12">
        <v>1</v>
      </c>
      <c r="E22">
        <v>2</v>
      </c>
      <c r="F22" s="19">
        <f t="shared" si="1"/>
        <v>5.8823529411764705E-2</v>
      </c>
      <c r="G22" s="10" t="s">
        <v>105</v>
      </c>
      <c r="H22" s="12"/>
      <c r="I22" s="12"/>
      <c r="J22" s="12">
        <v>1</v>
      </c>
      <c r="K22" s="12">
        <v>1</v>
      </c>
    </row>
    <row r="23" spans="1:18" x14ac:dyDescent="0.3">
      <c r="A23" s="10" t="s">
        <v>105</v>
      </c>
      <c r="B23" s="12">
        <v>1</v>
      </c>
      <c r="C23" s="12">
        <v>1</v>
      </c>
      <c r="E23">
        <v>2</v>
      </c>
      <c r="F23" s="19">
        <f t="shared" si="1"/>
        <v>5.8823529411764705E-2</v>
      </c>
      <c r="G23" s="10" t="s">
        <v>125</v>
      </c>
      <c r="H23" s="12">
        <v>1</v>
      </c>
      <c r="I23" s="12"/>
      <c r="J23" s="12"/>
      <c r="K23" s="12">
        <v>1</v>
      </c>
    </row>
    <row r="24" spans="1:18" x14ac:dyDescent="0.3">
      <c r="A24" s="10" t="s">
        <v>22</v>
      </c>
      <c r="B24" s="12">
        <v>3</v>
      </c>
      <c r="C24" s="12">
        <v>31</v>
      </c>
      <c r="E24">
        <f>SUM(E15:E23)</f>
        <v>34</v>
      </c>
      <c r="G24" s="10" t="s">
        <v>24</v>
      </c>
      <c r="H24" s="12">
        <v>1</v>
      </c>
      <c r="I24" s="12"/>
      <c r="J24" s="12"/>
      <c r="K24" s="12">
        <v>1</v>
      </c>
    </row>
    <row r="25" spans="1:18" x14ac:dyDescent="0.3">
      <c r="G25" s="10" t="s">
        <v>22</v>
      </c>
      <c r="H25" s="15">
        <v>23</v>
      </c>
      <c r="I25" s="12">
        <v>4</v>
      </c>
      <c r="J25" s="12">
        <v>4</v>
      </c>
      <c r="K25" s="12">
        <v>31</v>
      </c>
    </row>
    <row r="26" spans="1:18" x14ac:dyDescent="0.3">
      <c r="A26" s="13" t="s">
        <v>134</v>
      </c>
    </row>
    <row r="27" spans="1:18" x14ac:dyDescent="0.3">
      <c r="A27" s="9" t="s">
        <v>19</v>
      </c>
      <c r="B27" t="s">
        <v>128</v>
      </c>
      <c r="C27" t="s">
        <v>129</v>
      </c>
      <c r="G27" s="9" t="s">
        <v>129</v>
      </c>
      <c r="H27" s="9" t="s">
        <v>23</v>
      </c>
    </row>
    <row r="28" spans="1:18" x14ac:dyDescent="0.3">
      <c r="A28" s="10" t="s">
        <v>130</v>
      </c>
      <c r="B28" s="12">
        <v>3</v>
      </c>
      <c r="C28" s="12">
        <v>23</v>
      </c>
      <c r="G28" s="9" t="s">
        <v>19</v>
      </c>
      <c r="H28" t="s">
        <v>31</v>
      </c>
      <c r="I28" t="s">
        <v>25</v>
      </c>
      <c r="J28" t="s">
        <v>20</v>
      </c>
      <c r="K28" t="s">
        <v>52</v>
      </c>
      <c r="L28" t="s">
        <v>56</v>
      </c>
      <c r="M28" t="s">
        <v>18</v>
      </c>
      <c r="N28" t="s">
        <v>105</v>
      </c>
      <c r="O28" t="s">
        <v>125</v>
      </c>
      <c r="P28" t="s">
        <v>24</v>
      </c>
      <c r="Q28" t="s">
        <v>22</v>
      </c>
    </row>
    <row r="29" spans="1:18" x14ac:dyDescent="0.3">
      <c r="A29" s="10" t="s">
        <v>131</v>
      </c>
      <c r="B29" s="12"/>
      <c r="C29" s="12">
        <v>8</v>
      </c>
      <c r="G29" s="16" t="s">
        <v>130</v>
      </c>
      <c r="H29" s="12">
        <v>9</v>
      </c>
      <c r="I29" s="12">
        <v>4</v>
      </c>
      <c r="J29" s="12">
        <v>2</v>
      </c>
      <c r="K29" s="12">
        <v>2</v>
      </c>
      <c r="L29" s="12">
        <v>2</v>
      </c>
      <c r="M29" s="12">
        <v>1</v>
      </c>
      <c r="N29" s="12">
        <v>1</v>
      </c>
      <c r="O29" s="12">
        <v>1</v>
      </c>
      <c r="P29" s="12">
        <v>1</v>
      </c>
      <c r="Q29" s="15">
        <v>23</v>
      </c>
      <c r="R29" s="17">
        <f>GETPIVOTDATA("부상자 수",$G$27,"구분","건설")/GETPIVOTDATA("부상자 수",$G$27)</f>
        <v>0.74193548387096775</v>
      </c>
    </row>
    <row r="30" spans="1:18" x14ac:dyDescent="0.3">
      <c r="A30" s="10" t="s">
        <v>22</v>
      </c>
      <c r="B30" s="12">
        <v>3</v>
      </c>
      <c r="C30" s="12">
        <v>31</v>
      </c>
      <c r="G30" s="10" t="s">
        <v>131</v>
      </c>
      <c r="H30" s="12">
        <v>2</v>
      </c>
      <c r="I30" s="12">
        <v>2</v>
      </c>
      <c r="J30" s="12">
        <v>1</v>
      </c>
      <c r="K30" s="12">
        <v>1</v>
      </c>
      <c r="L30" s="12">
        <v>1</v>
      </c>
      <c r="M30" s="12">
        <v>1</v>
      </c>
      <c r="N30" s="12"/>
      <c r="O30" s="12"/>
      <c r="P30" s="12"/>
      <c r="Q30" s="12">
        <v>8</v>
      </c>
    </row>
    <row r="31" spans="1:18" x14ac:dyDescent="0.3">
      <c r="G31" s="10" t="s">
        <v>22</v>
      </c>
      <c r="H31" s="12">
        <v>11</v>
      </c>
      <c r="I31" s="12">
        <v>6</v>
      </c>
      <c r="J31" s="12">
        <v>3</v>
      </c>
      <c r="K31" s="12">
        <v>3</v>
      </c>
      <c r="L31" s="12">
        <v>3</v>
      </c>
      <c r="M31" s="12">
        <v>2</v>
      </c>
      <c r="N31" s="12">
        <v>1</v>
      </c>
      <c r="O31" s="12">
        <v>1</v>
      </c>
      <c r="P31" s="12">
        <v>1</v>
      </c>
      <c r="Q31" s="12">
        <v>31</v>
      </c>
    </row>
    <row r="33" spans="1:17" x14ac:dyDescent="0.3">
      <c r="A33" s="14" t="s">
        <v>135</v>
      </c>
    </row>
    <row r="34" spans="1:17" x14ac:dyDescent="0.3">
      <c r="A34" s="9" t="s">
        <v>19</v>
      </c>
      <c r="B34" t="s">
        <v>128</v>
      </c>
      <c r="C34" t="s">
        <v>129</v>
      </c>
      <c r="G34" s="9" t="s">
        <v>129</v>
      </c>
      <c r="H34" s="9" t="s">
        <v>23</v>
      </c>
    </row>
    <row r="35" spans="1:17" x14ac:dyDescent="0.3">
      <c r="A35" s="16" t="s">
        <v>35</v>
      </c>
      <c r="B35" s="15">
        <v>2</v>
      </c>
      <c r="C35" s="15">
        <v>23</v>
      </c>
      <c r="D35" s="17">
        <f>GETPIVOTDATA("합계 : 부상자 수",$A$34,"고용형태","일용")/GETPIVOTDATA("합계 : 부상자 수",$A$34)</f>
        <v>0.74193548387096775</v>
      </c>
      <c r="G35" s="9" t="s">
        <v>19</v>
      </c>
      <c r="H35" s="1" t="s">
        <v>31</v>
      </c>
      <c r="I35" t="s">
        <v>25</v>
      </c>
      <c r="J35" t="s">
        <v>20</v>
      </c>
      <c r="K35" t="s">
        <v>52</v>
      </c>
      <c r="L35" t="s">
        <v>56</v>
      </c>
      <c r="M35" t="s">
        <v>18</v>
      </c>
      <c r="N35" t="s">
        <v>105</v>
      </c>
      <c r="O35" t="s">
        <v>125</v>
      </c>
      <c r="P35" t="s">
        <v>24</v>
      </c>
      <c r="Q35" t="s">
        <v>22</v>
      </c>
    </row>
    <row r="36" spans="1:17" x14ac:dyDescent="0.3">
      <c r="A36" s="10" t="s">
        <v>43</v>
      </c>
      <c r="B36" s="12"/>
      <c r="C36" s="12">
        <v>4</v>
      </c>
      <c r="G36" s="10" t="s">
        <v>35</v>
      </c>
      <c r="H36" s="15">
        <v>9</v>
      </c>
      <c r="I36" s="12">
        <v>5</v>
      </c>
      <c r="J36" s="12">
        <v>2</v>
      </c>
      <c r="K36" s="12">
        <v>2</v>
      </c>
      <c r="L36" s="12">
        <v>2</v>
      </c>
      <c r="M36" s="12">
        <v>1</v>
      </c>
      <c r="N36" s="12"/>
      <c r="O36" s="12">
        <v>1</v>
      </c>
      <c r="P36" s="12">
        <v>1</v>
      </c>
      <c r="Q36" s="12">
        <v>23</v>
      </c>
    </row>
    <row r="37" spans="1:17" x14ac:dyDescent="0.3">
      <c r="A37" s="10" t="s">
        <v>37</v>
      </c>
      <c r="B37" s="12">
        <v>1</v>
      </c>
      <c r="C37" s="12">
        <v>4</v>
      </c>
      <c r="G37" s="10" t="s">
        <v>43</v>
      </c>
      <c r="H37" s="12">
        <v>1</v>
      </c>
      <c r="I37" s="12"/>
      <c r="J37" s="12">
        <v>1</v>
      </c>
      <c r="K37" s="12">
        <v>1</v>
      </c>
      <c r="L37" s="12">
        <v>1</v>
      </c>
      <c r="M37" s="12"/>
      <c r="N37" s="12"/>
      <c r="O37" s="12"/>
      <c r="P37" s="12"/>
      <c r="Q37" s="12">
        <v>4</v>
      </c>
    </row>
    <row r="38" spans="1:17" x14ac:dyDescent="0.3">
      <c r="A38" s="10" t="s">
        <v>22</v>
      </c>
      <c r="B38" s="12">
        <v>3</v>
      </c>
      <c r="C38" s="12">
        <v>31</v>
      </c>
      <c r="G38" s="10" t="s">
        <v>37</v>
      </c>
      <c r="H38" s="12">
        <v>1</v>
      </c>
      <c r="I38" s="12">
        <v>1</v>
      </c>
      <c r="J38" s="12"/>
      <c r="K38" s="12"/>
      <c r="L38" s="12"/>
      <c r="M38" s="12">
        <v>1</v>
      </c>
      <c r="N38" s="12">
        <v>1</v>
      </c>
      <c r="O38" s="12"/>
      <c r="P38" s="12"/>
      <c r="Q38" s="12">
        <v>4</v>
      </c>
    </row>
    <row r="39" spans="1:17" x14ac:dyDescent="0.3">
      <c r="G39" s="10" t="s">
        <v>22</v>
      </c>
      <c r="H39" s="12">
        <v>11</v>
      </c>
      <c r="I39" s="12">
        <v>6</v>
      </c>
      <c r="J39" s="12">
        <v>3</v>
      </c>
      <c r="K39" s="12">
        <v>3</v>
      </c>
      <c r="L39" s="12">
        <v>3</v>
      </c>
      <c r="M39" s="12">
        <v>2</v>
      </c>
      <c r="N39" s="12">
        <v>1</v>
      </c>
      <c r="O39" s="12">
        <v>1</v>
      </c>
      <c r="P39" s="12">
        <v>1</v>
      </c>
      <c r="Q39" s="12">
        <v>31</v>
      </c>
    </row>
    <row r="41" spans="1:17" x14ac:dyDescent="0.3">
      <c r="A41" s="14" t="s">
        <v>136</v>
      </c>
    </row>
    <row r="42" spans="1:17" x14ac:dyDescent="0.3">
      <c r="A42" s="9" t="s">
        <v>19</v>
      </c>
      <c r="B42" t="s">
        <v>129</v>
      </c>
      <c r="H42" s="9" t="s">
        <v>23</v>
      </c>
    </row>
    <row r="43" spans="1:17" x14ac:dyDescent="0.3">
      <c r="A43" s="10" t="s">
        <v>144</v>
      </c>
      <c r="B43" s="12">
        <v>6</v>
      </c>
      <c r="H43" t="s">
        <v>149</v>
      </c>
      <c r="I43" t="s">
        <v>147</v>
      </c>
      <c r="J43" t="s">
        <v>150</v>
      </c>
      <c r="K43" t="s">
        <v>148</v>
      </c>
      <c r="L43" t="s">
        <v>22</v>
      </c>
    </row>
    <row r="44" spans="1:17" x14ac:dyDescent="0.3">
      <c r="A44" s="10" t="s">
        <v>138</v>
      </c>
      <c r="B44" s="12"/>
      <c r="G44" t="s">
        <v>129</v>
      </c>
      <c r="H44" s="12">
        <v>7</v>
      </c>
      <c r="I44" s="12">
        <v>2</v>
      </c>
      <c r="J44" s="12">
        <v>1</v>
      </c>
      <c r="K44" s="12">
        <v>1</v>
      </c>
      <c r="L44" s="12">
        <v>11</v>
      </c>
    </row>
    <row r="45" spans="1:17" x14ac:dyDescent="0.3">
      <c r="A45" s="10" t="s">
        <v>139</v>
      </c>
      <c r="B45" s="12">
        <v>2</v>
      </c>
    </row>
    <row r="46" spans="1:17" x14ac:dyDescent="0.3">
      <c r="A46" s="10" t="s">
        <v>140</v>
      </c>
      <c r="B46" s="12">
        <v>4</v>
      </c>
    </row>
    <row r="47" spans="1:17" x14ac:dyDescent="0.3">
      <c r="A47" s="10" t="s">
        <v>141</v>
      </c>
      <c r="B47" s="12">
        <v>6</v>
      </c>
    </row>
    <row r="48" spans="1:17" x14ac:dyDescent="0.3">
      <c r="A48" s="10" t="s">
        <v>142</v>
      </c>
      <c r="B48" s="12">
        <v>9</v>
      </c>
      <c r="H48" s="9" t="s">
        <v>23</v>
      </c>
    </row>
    <row r="49" spans="1:14" x14ac:dyDescent="0.3">
      <c r="A49" s="10" t="s">
        <v>143</v>
      </c>
      <c r="B49" s="12">
        <v>4</v>
      </c>
      <c r="H49" t="s">
        <v>29</v>
      </c>
      <c r="I49" t="s">
        <v>46</v>
      </c>
      <c r="J49" t="s">
        <v>50</v>
      </c>
      <c r="K49" t="s">
        <v>41</v>
      </c>
      <c r="L49" t="s">
        <v>71</v>
      </c>
      <c r="M49" t="s">
        <v>84</v>
      </c>
      <c r="N49" t="s">
        <v>22</v>
      </c>
    </row>
    <row r="50" spans="1:14" x14ac:dyDescent="0.3">
      <c r="A50" s="10" t="s">
        <v>22</v>
      </c>
      <c r="B50" s="12">
        <v>31</v>
      </c>
      <c r="G50" t="s">
        <v>129</v>
      </c>
      <c r="H50" s="12">
        <v>3</v>
      </c>
      <c r="I50" s="12">
        <v>3</v>
      </c>
      <c r="J50" s="12">
        <v>2</v>
      </c>
      <c r="K50" s="12">
        <v>1</v>
      </c>
      <c r="L50" s="12">
        <v>1</v>
      </c>
      <c r="M50" s="12">
        <v>1</v>
      </c>
      <c r="N50" s="12">
        <v>11</v>
      </c>
    </row>
  </sheetData>
  <phoneticPr fontId="2" type="noConversion"/>
  <pageMargins left="0.7" right="0.7" top="0.75" bottom="0.75" header="0.3" footer="0.3"/>
  <pageSetup paperSize="9" orientation="portrait" r:id="rId12"/>
  <drawing r:id="rId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"/>
  <sheetViews>
    <sheetView workbookViewId="0">
      <selection activeCell="F21" sqref="F21"/>
    </sheetView>
  </sheetViews>
  <sheetFormatPr defaultRowHeight="16.5" x14ac:dyDescent="0.3"/>
  <cols>
    <col min="10" max="10" width="25.875" customWidth="1"/>
    <col min="11" max="11" width="77.625" customWidth="1"/>
  </cols>
  <sheetData>
    <row r="2" spans="1:12" ht="17.25" x14ac:dyDescent="0.3">
      <c r="A2" s="7" t="s">
        <v>0</v>
      </c>
      <c r="B2" s="7" t="s">
        <v>2</v>
      </c>
      <c r="C2" s="7" t="s">
        <v>1</v>
      </c>
      <c r="D2" s="7" t="s">
        <v>4</v>
      </c>
      <c r="E2" s="7" t="s">
        <v>3</v>
      </c>
      <c r="F2" s="7" t="s">
        <v>34</v>
      </c>
      <c r="G2" s="7" t="s">
        <v>58</v>
      </c>
      <c r="H2" s="7" t="s">
        <v>8</v>
      </c>
      <c r="I2" s="7" t="s">
        <v>12</v>
      </c>
      <c r="J2" s="7" t="s">
        <v>5</v>
      </c>
      <c r="K2" s="7" t="s">
        <v>6</v>
      </c>
      <c r="L2" s="7" t="s">
        <v>7</v>
      </c>
    </row>
    <row r="3" spans="1:12" x14ac:dyDescent="0.3">
      <c r="A3" s="5">
        <v>1</v>
      </c>
      <c r="B3" s="5" t="s">
        <v>27</v>
      </c>
      <c r="C3" s="5" t="s">
        <v>28</v>
      </c>
      <c r="D3" s="5" t="s">
        <v>30</v>
      </c>
      <c r="E3" s="5" t="s">
        <v>32</v>
      </c>
      <c r="F3" s="5" t="s">
        <v>36</v>
      </c>
      <c r="G3" s="5">
        <v>61</v>
      </c>
      <c r="H3" s="5"/>
      <c r="I3" s="5">
        <v>1</v>
      </c>
      <c r="J3" s="5" t="s">
        <v>14</v>
      </c>
      <c r="K3" s="3" t="s">
        <v>145</v>
      </c>
      <c r="L3" s="2"/>
    </row>
    <row r="4" spans="1:12" x14ac:dyDescent="0.3">
      <c r="A4" s="5">
        <v>2</v>
      </c>
      <c r="B4" s="5" t="s">
        <v>33</v>
      </c>
      <c r="C4" s="5" t="s">
        <v>15</v>
      </c>
      <c r="D4" s="5" t="s">
        <v>42</v>
      </c>
      <c r="E4" s="5" t="s">
        <v>32</v>
      </c>
      <c r="F4" s="5" t="s">
        <v>38</v>
      </c>
      <c r="G4" s="5">
        <v>0</v>
      </c>
      <c r="H4" s="5"/>
      <c r="I4" s="5">
        <v>1</v>
      </c>
      <c r="J4" s="5" t="s">
        <v>14</v>
      </c>
      <c r="K4" s="3" t="s">
        <v>39</v>
      </c>
      <c r="L4" s="2"/>
    </row>
    <row r="5" spans="1:12" x14ac:dyDescent="0.3">
      <c r="A5" s="5">
        <v>3</v>
      </c>
      <c r="B5" s="5" t="s">
        <v>33</v>
      </c>
      <c r="C5" s="5" t="s">
        <v>40</v>
      </c>
      <c r="D5" s="5" t="s">
        <v>72</v>
      </c>
      <c r="E5" s="5" t="s">
        <v>32</v>
      </c>
      <c r="F5" s="5" t="s">
        <v>44</v>
      </c>
      <c r="G5" s="5">
        <v>65</v>
      </c>
      <c r="H5" s="5"/>
      <c r="I5" s="5">
        <v>1</v>
      </c>
      <c r="J5" s="5" t="s">
        <v>14</v>
      </c>
      <c r="K5" s="3" t="s">
        <v>45</v>
      </c>
      <c r="L5" s="2"/>
    </row>
    <row r="6" spans="1:12" x14ac:dyDescent="0.3">
      <c r="A6" s="5">
        <v>14</v>
      </c>
      <c r="B6" s="5" t="s">
        <v>27</v>
      </c>
      <c r="C6" s="5" t="s">
        <v>78</v>
      </c>
      <c r="D6" s="5" t="s">
        <v>51</v>
      </c>
      <c r="E6" s="5" t="s">
        <v>32</v>
      </c>
      <c r="F6" s="5" t="s">
        <v>36</v>
      </c>
      <c r="G6" s="5">
        <v>58</v>
      </c>
      <c r="H6" s="5"/>
      <c r="I6" s="5">
        <v>1</v>
      </c>
      <c r="J6" s="11" t="s">
        <v>90</v>
      </c>
      <c r="K6" s="3" t="s">
        <v>80</v>
      </c>
      <c r="L6" s="2"/>
    </row>
    <row r="7" spans="1:12" x14ac:dyDescent="0.3">
      <c r="A7" s="5">
        <v>15</v>
      </c>
      <c r="B7" s="5" t="s">
        <v>27</v>
      </c>
      <c r="C7" s="5" t="s">
        <v>81</v>
      </c>
      <c r="D7" s="5" t="s">
        <v>47</v>
      </c>
      <c r="E7" s="5" t="s">
        <v>32</v>
      </c>
      <c r="F7" s="5" t="s">
        <v>36</v>
      </c>
      <c r="G7" s="5">
        <v>58</v>
      </c>
      <c r="H7" s="5"/>
      <c r="I7" s="5">
        <v>1</v>
      </c>
      <c r="J7" s="11" t="s">
        <v>90</v>
      </c>
      <c r="K7" s="3" t="s">
        <v>82</v>
      </c>
      <c r="L7" s="2"/>
    </row>
    <row r="8" spans="1:12" x14ac:dyDescent="0.3">
      <c r="A8" s="5">
        <v>16</v>
      </c>
      <c r="B8" s="5" t="s">
        <v>27</v>
      </c>
      <c r="C8" s="5" t="s">
        <v>83</v>
      </c>
      <c r="D8" s="5" t="s">
        <v>85</v>
      </c>
      <c r="E8" s="5" t="s">
        <v>32</v>
      </c>
      <c r="F8" s="5" t="s">
        <v>36</v>
      </c>
      <c r="G8" s="5">
        <v>66</v>
      </c>
      <c r="H8" s="5"/>
      <c r="I8" s="5">
        <v>1</v>
      </c>
      <c r="J8" s="5" t="s">
        <v>14</v>
      </c>
      <c r="K8" s="3" t="s">
        <v>86</v>
      </c>
      <c r="L8" s="2"/>
    </row>
    <row r="9" spans="1:12" x14ac:dyDescent="0.3">
      <c r="A9" s="5">
        <v>22</v>
      </c>
      <c r="B9" s="5" t="s">
        <v>27</v>
      </c>
      <c r="C9" s="5" t="s">
        <v>98</v>
      </c>
      <c r="D9" s="5" t="s">
        <v>47</v>
      </c>
      <c r="E9" s="5" t="s">
        <v>32</v>
      </c>
      <c r="F9" s="5" t="s">
        <v>36</v>
      </c>
      <c r="G9" s="5">
        <v>68</v>
      </c>
      <c r="H9" s="5"/>
      <c r="I9" s="5">
        <v>1</v>
      </c>
      <c r="J9" s="5" t="s">
        <v>14</v>
      </c>
      <c r="K9" s="3" t="s">
        <v>99</v>
      </c>
      <c r="L9" s="2"/>
    </row>
    <row r="10" spans="1:12" x14ac:dyDescent="0.3">
      <c r="A10" s="5">
        <v>26</v>
      </c>
      <c r="B10" s="5" t="s">
        <v>27</v>
      </c>
      <c r="C10" s="5" t="s">
        <v>109</v>
      </c>
      <c r="D10" s="5" t="s">
        <v>30</v>
      </c>
      <c r="E10" s="5" t="s">
        <v>32</v>
      </c>
      <c r="F10" s="5" t="s">
        <v>36</v>
      </c>
      <c r="G10" s="5">
        <v>54</v>
      </c>
      <c r="H10" s="5"/>
      <c r="I10" s="5">
        <v>1</v>
      </c>
      <c r="J10" s="11" t="s">
        <v>110</v>
      </c>
      <c r="K10" s="3" t="s">
        <v>111</v>
      </c>
      <c r="L10" s="2"/>
    </row>
    <row r="11" spans="1:12" x14ac:dyDescent="0.3">
      <c r="A11" s="5">
        <v>27</v>
      </c>
      <c r="B11" s="5" t="s">
        <v>27</v>
      </c>
      <c r="C11" s="5" t="s">
        <v>112</v>
      </c>
      <c r="D11" s="5" t="s">
        <v>51</v>
      </c>
      <c r="E11" s="5" t="s">
        <v>32</v>
      </c>
      <c r="F11" s="5" t="s">
        <v>36</v>
      </c>
      <c r="G11" s="5">
        <v>61</v>
      </c>
      <c r="H11" s="5"/>
      <c r="I11" s="5">
        <v>1</v>
      </c>
      <c r="J11" s="5" t="s">
        <v>14</v>
      </c>
      <c r="K11" s="3" t="s">
        <v>146</v>
      </c>
      <c r="L11" s="2"/>
    </row>
    <row r="12" spans="1:12" x14ac:dyDescent="0.3">
      <c r="A12" s="5">
        <v>28</v>
      </c>
      <c r="B12" s="5" t="s">
        <v>27</v>
      </c>
      <c r="C12" s="5" t="s">
        <v>113</v>
      </c>
      <c r="D12" s="5" t="s">
        <v>30</v>
      </c>
      <c r="E12" s="5" t="s">
        <v>32</v>
      </c>
      <c r="F12" s="5" t="s">
        <v>36</v>
      </c>
      <c r="G12" s="5">
        <v>45</v>
      </c>
      <c r="H12" s="5"/>
      <c r="I12" s="5">
        <v>1</v>
      </c>
      <c r="J12" s="5" t="s">
        <v>14</v>
      </c>
      <c r="K12" s="3" t="s">
        <v>114</v>
      </c>
      <c r="L12" s="2"/>
    </row>
    <row r="13" spans="1:12" ht="17.25" customHeight="1" x14ac:dyDescent="0.3">
      <c r="A13" s="5">
        <v>30</v>
      </c>
      <c r="B13" s="5" t="s">
        <v>27</v>
      </c>
      <c r="C13" s="5" t="s">
        <v>117</v>
      </c>
      <c r="D13" s="5" t="s">
        <v>47</v>
      </c>
      <c r="E13" s="5" t="s">
        <v>32</v>
      </c>
      <c r="F13" s="5" t="s">
        <v>36</v>
      </c>
      <c r="G13" s="5">
        <v>65</v>
      </c>
      <c r="H13" s="5"/>
      <c r="I13" s="5">
        <v>1</v>
      </c>
      <c r="J13" s="11" t="s">
        <v>108</v>
      </c>
      <c r="K13" s="4" t="s">
        <v>118</v>
      </c>
      <c r="L13" s="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23년 안전사고경보현황(1~9월)</vt:lpstr>
      <vt:lpstr>분석자료</vt:lpstr>
      <vt:lpstr>23년 사고현황(넘어짐)</vt:lpstr>
      <vt:lpstr>'23년 안전사고경보현황(1~9월)'!Print_Area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2023-10-23T06:30:58Z</cp:lastPrinted>
  <dcterms:created xsi:type="dcterms:W3CDTF">2023-04-25T02:32:26Z</dcterms:created>
  <dcterms:modified xsi:type="dcterms:W3CDTF">2023-10-23T06:52:47Z</dcterms:modified>
</cp:coreProperties>
</file>